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bilum\Desktop\Alba\Fitxers per migrar\"/>
    </mc:Choice>
  </mc:AlternateContent>
  <bookViews>
    <workbookView xWindow="480" yWindow="252" windowWidth="11340" windowHeight="5832"/>
  </bookViews>
  <sheets>
    <sheet name="1999" sheetId="1" r:id="rId1"/>
    <sheet name="Hoja3" sheetId="3" r:id="rId2"/>
  </sheets>
  <calcPr calcId="152511" concurrentCalc="0"/>
</workbook>
</file>

<file path=xl/calcChain.xml><?xml version="1.0" encoding="utf-8"?>
<calcChain xmlns="http://schemas.openxmlformats.org/spreadsheetml/2006/main">
  <c r="I38" i="1" l="1"/>
  <c r="I39" i="1"/>
  <c r="I40" i="1"/>
  <c r="I42" i="1"/>
  <c r="I20" i="1"/>
  <c r="P20" i="1"/>
  <c r="P21" i="1"/>
  <c r="I29" i="1"/>
  <c r="I31" i="1"/>
  <c r="I35" i="1"/>
  <c r="I43" i="1"/>
  <c r="I44" i="1"/>
</calcChain>
</file>

<file path=xl/sharedStrings.xml><?xml version="1.0" encoding="utf-8"?>
<sst xmlns="http://schemas.openxmlformats.org/spreadsheetml/2006/main" count="42" uniqueCount="33">
  <si>
    <t>FOMENT DE CIUTAT VELLA, SA</t>
  </si>
  <si>
    <t>COMPTABILITAT 1999</t>
  </si>
  <si>
    <t>(pessetes)</t>
  </si>
  <si>
    <t>Deure</t>
  </si>
  <si>
    <t>Haver</t>
  </si>
  <si>
    <t>Data</t>
  </si>
  <si>
    <t>Compte</t>
  </si>
  <si>
    <t>Descripció</t>
  </si>
  <si>
    <t>Import</t>
  </si>
  <si>
    <t>Bancs, c/c a la vista en ptes.</t>
  </si>
  <si>
    <t>Capital ordinari</t>
  </si>
  <si>
    <t>Deutors en ptes.</t>
  </si>
  <si>
    <t>Altres ingressos financers</t>
  </si>
  <si>
    <t>Hisenda Pública, retencions a compte</t>
  </si>
  <si>
    <t>Altres despeses financeres</t>
  </si>
  <si>
    <t>Interessos a c.t. de crèdits</t>
  </si>
  <si>
    <t>Ingressos financers per periodificació</t>
  </si>
  <si>
    <t>Impost de Societats</t>
  </si>
  <si>
    <t>HP creditora per Impost de Societats</t>
  </si>
  <si>
    <t>Càlcul dels ingressos financers periodificats:</t>
  </si>
  <si>
    <t>Ints. cobrats de 29/10/99 a 15/12/99</t>
  </si>
  <si>
    <t>Dies amb saldo de 10.000.000 (29/10 a 17/11)</t>
  </si>
  <si>
    <t>Dies amb saldo de 9.500.000 (18/11 a 15/12)</t>
  </si>
  <si>
    <t>Tipus d'interès</t>
  </si>
  <si>
    <t>Interessos meritats 16/12/99 a 31/12/99</t>
  </si>
  <si>
    <t xml:space="preserve">     Dies amb saldo de 9.500.944</t>
  </si>
  <si>
    <t xml:space="preserve">     Interessos meritats</t>
  </si>
  <si>
    <t>Ingressos financers</t>
  </si>
  <si>
    <t>Despeses financeres</t>
  </si>
  <si>
    <t>Resultat abans impostos</t>
  </si>
  <si>
    <t>Impost de Societats (30%)</t>
  </si>
  <si>
    <t>Retenció suportada</t>
  </si>
  <si>
    <t>A ingressar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</si>
</sst>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;\(#,##0\)"/>
  </numFmts>
  <fonts count="3">
    <font>
      <sz val="10"/>
      <name val="Arial"/>
    </font>
    <font>
      <b/>
      <sz val="12"/>
      <name val="Dutch"/>
    </font>
    <font>
      <b/>
      <sz val="10"/>
      <name val="Dutch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72" fontId="1" fillId="0" borderId="0" xfId="0" applyNumberFormat="1" applyFont="1"/>
    <xf numFmtId="172" fontId="0" fillId="0" borderId="0" xfId="0" applyNumberFormat="1"/>
    <xf numFmtId="172" fontId="2" fillId="0" borderId="0" xfId="0" applyNumberFormat="1" applyFont="1"/>
    <xf numFmtId="172" fontId="0" fillId="0" borderId="1" xfId="0" applyNumberFormat="1" applyBorder="1"/>
    <xf numFmtId="172" fontId="0" fillId="0" borderId="2" xfId="0" applyNumberFormat="1" applyBorder="1"/>
    <xf numFmtId="172" fontId="0" fillId="0" borderId="3" xfId="0" applyNumberFormat="1" applyBorder="1"/>
    <xf numFmtId="1" fontId="2" fillId="0" borderId="4" xfId="0" applyNumberFormat="1" applyFont="1" applyBorder="1"/>
    <xf numFmtId="1" fontId="2" fillId="0" borderId="0" xfId="0" applyNumberFormat="1" applyFont="1" applyBorder="1"/>
    <xf numFmtId="1" fontId="2" fillId="0" borderId="5" xfId="0" applyNumberFormat="1" applyFont="1" applyBorder="1"/>
    <xf numFmtId="1" fontId="2" fillId="0" borderId="6" xfId="0" applyNumberFormat="1" applyFont="1" applyBorder="1" applyAlignment="1">
      <alignment horizontal="centerContinuous"/>
    </xf>
    <xf numFmtId="1" fontId="2" fillId="0" borderId="6" xfId="0" applyNumberFormat="1" applyFont="1" applyBorder="1"/>
    <xf numFmtId="1" fontId="2" fillId="0" borderId="7" xfId="0" applyNumberFormat="1" applyFont="1" applyBorder="1"/>
    <xf numFmtId="1" fontId="2" fillId="0" borderId="0" xfId="0" applyNumberFormat="1" applyFont="1"/>
    <xf numFmtId="1" fontId="2" fillId="0" borderId="4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72" fontId="0" fillId="0" borderId="5" xfId="0" applyNumberFormat="1" applyBorder="1"/>
    <xf numFmtId="172" fontId="0" fillId="0" borderId="6" xfId="0" applyNumberFormat="1" applyBorder="1"/>
    <xf numFmtId="172" fontId="0" fillId="0" borderId="7" xfId="0" applyNumberFormat="1" applyBorder="1"/>
    <xf numFmtId="172" fontId="0" fillId="0" borderId="4" xfId="0" applyNumberFormat="1" applyBorder="1"/>
    <xf numFmtId="14" fontId="0" fillId="0" borderId="0" xfId="0" applyNumberFormat="1" applyBorder="1"/>
    <xf numFmtId="172" fontId="0" fillId="0" borderId="0" xfId="0" applyNumberFormat="1" applyBorder="1"/>
    <xf numFmtId="1" fontId="0" fillId="0" borderId="0" xfId="0" applyNumberFormat="1" applyBorder="1" applyAlignment="1">
      <alignment horizontal="right"/>
    </xf>
    <xf numFmtId="172" fontId="0" fillId="0" borderId="8" xfId="0" applyNumberFormat="1" applyBorder="1"/>
    <xf numFmtId="14" fontId="0" fillId="0" borderId="6" xfId="0" applyNumberFormat="1" applyBorder="1"/>
    <xf numFmtId="1" fontId="0" fillId="0" borderId="6" xfId="0" applyNumberFormat="1" applyBorder="1" applyAlignment="1">
      <alignment horizontal="righ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workbookViewId="0">
      <selection sqref="A1:IV65536"/>
    </sheetView>
  </sheetViews>
  <sheetFormatPr baseColWidth="10" defaultColWidth="11.44140625" defaultRowHeight="13.2"/>
  <cols>
    <col min="1" max="1" width="1.88671875" style="2" customWidth="1"/>
    <col min="2" max="2" width="10.44140625" style="2" customWidth="1"/>
    <col min="3" max="4" width="1.88671875" style="2" customWidth="1"/>
    <col min="5" max="5" width="8" style="2" customWidth="1"/>
    <col min="6" max="6" width="1.88671875" style="2" customWidth="1"/>
    <col min="7" max="7" width="34.33203125" style="2" customWidth="1"/>
    <col min="8" max="8" width="1.88671875" style="2" customWidth="1"/>
    <col min="9" max="9" width="10.109375" style="2" customWidth="1"/>
    <col min="10" max="11" width="1.88671875" style="2" customWidth="1"/>
    <col min="12" max="12" width="8" style="2" customWidth="1"/>
    <col min="13" max="13" width="1.88671875" style="2" customWidth="1"/>
    <col min="14" max="14" width="34.44140625" style="2" customWidth="1"/>
    <col min="15" max="15" width="1.88671875" style="2" customWidth="1"/>
    <col min="16" max="16" width="10.109375" style="2" customWidth="1"/>
    <col min="17" max="17" width="1.88671875" style="2" customWidth="1"/>
    <col min="18" max="16384" width="11.44140625" style="2"/>
  </cols>
  <sheetData>
    <row r="1" spans="1:17" ht="15.6">
      <c r="A1" s="1" t="s">
        <v>0</v>
      </c>
      <c r="B1" s="1"/>
      <c r="C1" s="1"/>
      <c r="D1" s="1"/>
    </row>
    <row r="2" spans="1:17" ht="15.6">
      <c r="A2" s="1" t="s">
        <v>1</v>
      </c>
      <c r="B2" s="1"/>
      <c r="C2" s="1"/>
      <c r="D2" s="1"/>
    </row>
    <row r="3" spans="1:17">
      <c r="A3" s="3" t="s">
        <v>2</v>
      </c>
      <c r="B3" s="3"/>
      <c r="C3" s="3"/>
      <c r="D3" s="3"/>
    </row>
    <row r="5" spans="1:17" ht="6.9" customHeight="1">
      <c r="A5" s="4"/>
      <c r="B5" s="5"/>
      <c r="C5" s="5"/>
      <c r="D5" s="4"/>
      <c r="E5" s="5"/>
      <c r="F5" s="5"/>
      <c r="G5" s="5"/>
      <c r="H5" s="5"/>
      <c r="I5" s="5"/>
      <c r="J5" s="5"/>
      <c r="K5" s="4"/>
      <c r="L5" s="5"/>
      <c r="M5" s="5"/>
      <c r="N5" s="5"/>
      <c r="O5" s="5"/>
      <c r="P5" s="5"/>
      <c r="Q5" s="6"/>
    </row>
    <row r="6" spans="1:17" s="13" customFormat="1">
      <c r="A6" s="7"/>
      <c r="B6" s="8"/>
      <c r="C6" s="8"/>
      <c r="D6" s="9"/>
      <c r="E6" s="10" t="s">
        <v>3</v>
      </c>
      <c r="F6" s="10"/>
      <c r="G6" s="10"/>
      <c r="H6" s="10"/>
      <c r="I6" s="10"/>
      <c r="J6" s="11"/>
      <c r="K6" s="9"/>
      <c r="L6" s="10" t="s">
        <v>4</v>
      </c>
      <c r="M6" s="10"/>
      <c r="N6" s="10"/>
      <c r="O6" s="10"/>
      <c r="P6" s="10"/>
      <c r="Q6" s="12"/>
    </row>
    <row r="7" spans="1:17" s="17" customFormat="1">
      <c r="A7" s="14"/>
      <c r="B7" s="15" t="s">
        <v>5</v>
      </c>
      <c r="C7" s="15"/>
      <c r="D7" s="14"/>
      <c r="E7" s="15" t="s">
        <v>6</v>
      </c>
      <c r="F7" s="15"/>
      <c r="G7" s="15" t="s">
        <v>7</v>
      </c>
      <c r="H7" s="15"/>
      <c r="I7" s="15" t="s">
        <v>8</v>
      </c>
      <c r="J7" s="15"/>
      <c r="K7" s="14"/>
      <c r="L7" s="15" t="s">
        <v>6</v>
      </c>
      <c r="M7" s="15"/>
      <c r="N7" s="15" t="s">
        <v>7</v>
      </c>
      <c r="O7" s="15"/>
      <c r="P7" s="15" t="s">
        <v>8</v>
      </c>
      <c r="Q7" s="16"/>
    </row>
    <row r="8" spans="1:17" ht="6.9" customHeight="1">
      <c r="A8" s="18"/>
      <c r="B8" s="19"/>
      <c r="C8" s="19"/>
      <c r="D8" s="18"/>
      <c r="E8" s="19"/>
      <c r="F8" s="19"/>
      <c r="G8" s="19"/>
      <c r="H8" s="19"/>
      <c r="I8" s="19"/>
      <c r="J8" s="19"/>
      <c r="K8" s="18"/>
      <c r="L8" s="19"/>
      <c r="M8" s="19"/>
      <c r="N8" s="19"/>
      <c r="O8" s="19"/>
      <c r="P8" s="19"/>
      <c r="Q8" s="20"/>
    </row>
    <row r="9" spans="1:17" ht="6.9" customHeight="1">
      <c r="A9" s="21"/>
      <c r="B9" s="22"/>
      <c r="C9" s="23"/>
      <c r="D9" s="21"/>
      <c r="E9" s="24"/>
      <c r="F9" s="23"/>
      <c r="G9" s="23"/>
      <c r="H9" s="23"/>
      <c r="I9" s="23"/>
      <c r="J9" s="23"/>
      <c r="K9" s="21"/>
      <c r="L9" s="24"/>
      <c r="M9" s="23"/>
      <c r="N9" s="23"/>
      <c r="O9" s="23"/>
      <c r="P9" s="23"/>
      <c r="Q9" s="25"/>
    </row>
    <row r="10" spans="1:17">
      <c r="A10" s="21"/>
      <c r="B10" s="22">
        <v>36461</v>
      </c>
      <c r="C10" s="23"/>
      <c r="D10" s="21"/>
      <c r="E10" s="24">
        <v>572</v>
      </c>
      <c r="F10" s="23"/>
      <c r="G10" s="23" t="s">
        <v>9</v>
      </c>
      <c r="H10" s="23"/>
      <c r="I10" s="23">
        <v>10000000</v>
      </c>
      <c r="J10" s="23"/>
      <c r="K10" s="21"/>
      <c r="L10" s="24">
        <v>1000</v>
      </c>
      <c r="M10" s="23"/>
      <c r="N10" s="23" t="s">
        <v>10</v>
      </c>
      <c r="O10" s="23"/>
      <c r="P10" s="23">
        <v>10000000</v>
      </c>
      <c r="Q10" s="25"/>
    </row>
    <row r="11" spans="1:17" ht="6.9" customHeight="1">
      <c r="A11" s="21"/>
      <c r="B11" s="22"/>
      <c r="C11" s="23"/>
      <c r="D11" s="21"/>
      <c r="E11" s="24"/>
      <c r="F11" s="23"/>
      <c r="G11" s="23"/>
      <c r="H11" s="23"/>
      <c r="I11" s="23"/>
      <c r="J11" s="23"/>
      <c r="K11" s="21"/>
      <c r="L11" s="24"/>
      <c r="M11" s="23"/>
      <c r="N11" s="23"/>
      <c r="O11" s="23"/>
      <c r="P11" s="23"/>
      <c r="Q11" s="25"/>
    </row>
    <row r="12" spans="1:17">
      <c r="A12" s="21"/>
      <c r="B12" s="22">
        <v>36483</v>
      </c>
      <c r="C12" s="23"/>
      <c r="D12" s="21"/>
      <c r="E12" s="24">
        <v>4400</v>
      </c>
      <c r="F12" s="23"/>
      <c r="G12" s="23" t="s">
        <v>11</v>
      </c>
      <c r="H12" s="23"/>
      <c r="I12" s="23">
        <v>500000</v>
      </c>
      <c r="J12" s="23"/>
      <c r="K12" s="21"/>
      <c r="L12" s="24">
        <v>572</v>
      </c>
      <c r="M12" s="23"/>
      <c r="N12" s="23" t="s">
        <v>9</v>
      </c>
      <c r="O12" s="23"/>
      <c r="P12" s="23">
        <v>500000</v>
      </c>
      <c r="Q12" s="25"/>
    </row>
    <row r="13" spans="1:17" ht="6.9" customHeight="1">
      <c r="A13" s="21"/>
      <c r="B13" s="22"/>
      <c r="C13" s="23"/>
      <c r="D13" s="21"/>
      <c r="E13" s="24"/>
      <c r="F13" s="23"/>
      <c r="G13" s="23"/>
      <c r="H13" s="23"/>
      <c r="I13" s="23"/>
      <c r="J13" s="23"/>
      <c r="K13" s="21"/>
      <c r="L13" s="24"/>
      <c r="M13" s="23"/>
      <c r="N13" s="23"/>
      <c r="O13" s="23"/>
      <c r="P13" s="23"/>
      <c r="Q13" s="25"/>
    </row>
    <row r="14" spans="1:17">
      <c r="A14" s="21"/>
      <c r="B14" s="22">
        <v>36510</v>
      </c>
      <c r="C14" s="23"/>
      <c r="D14" s="21"/>
      <c r="E14" s="24">
        <v>572</v>
      </c>
      <c r="F14" s="23"/>
      <c r="G14" s="23" t="s">
        <v>9</v>
      </c>
      <c r="H14" s="23"/>
      <c r="I14" s="23">
        <v>1304</v>
      </c>
      <c r="J14" s="23"/>
      <c r="K14" s="21"/>
      <c r="L14" s="24">
        <v>769</v>
      </c>
      <c r="M14" s="23"/>
      <c r="N14" s="23" t="s">
        <v>12</v>
      </c>
      <c r="O14" s="23"/>
      <c r="P14" s="23">
        <v>1304</v>
      </c>
      <c r="Q14" s="25"/>
    </row>
    <row r="15" spans="1:17">
      <c r="A15" s="21"/>
      <c r="B15" s="22">
        <v>36510</v>
      </c>
      <c r="C15" s="23"/>
      <c r="D15" s="21"/>
      <c r="E15" s="24">
        <v>473</v>
      </c>
      <c r="F15" s="23"/>
      <c r="G15" s="23" t="s">
        <v>13</v>
      </c>
      <c r="H15" s="23"/>
      <c r="I15" s="23">
        <v>235</v>
      </c>
      <c r="J15" s="23"/>
      <c r="K15" s="21"/>
      <c r="L15" s="24">
        <v>572</v>
      </c>
      <c r="M15" s="23"/>
      <c r="N15" s="23" t="s">
        <v>9</v>
      </c>
      <c r="O15" s="23"/>
      <c r="P15" s="23">
        <v>235</v>
      </c>
      <c r="Q15" s="25"/>
    </row>
    <row r="16" spans="1:17">
      <c r="A16" s="21"/>
      <c r="B16" s="22">
        <v>36510</v>
      </c>
      <c r="C16" s="23"/>
      <c r="D16" s="21"/>
      <c r="E16" s="24">
        <v>669</v>
      </c>
      <c r="F16" s="23"/>
      <c r="G16" s="23" t="s">
        <v>14</v>
      </c>
      <c r="H16" s="23"/>
      <c r="I16" s="23">
        <v>125</v>
      </c>
      <c r="J16" s="23"/>
      <c r="K16" s="21"/>
      <c r="L16" s="24">
        <v>572</v>
      </c>
      <c r="M16" s="23"/>
      <c r="N16" s="23" t="s">
        <v>9</v>
      </c>
      <c r="O16" s="23"/>
      <c r="P16" s="23">
        <v>125</v>
      </c>
      <c r="Q16" s="25"/>
    </row>
    <row r="17" spans="1:17" ht="6.9" customHeight="1">
      <c r="A17" s="21"/>
      <c r="B17" s="22"/>
      <c r="C17" s="23"/>
      <c r="D17" s="21"/>
      <c r="E17" s="24"/>
      <c r="F17" s="23"/>
      <c r="G17" s="23"/>
      <c r="H17" s="23"/>
      <c r="I17" s="23"/>
      <c r="J17" s="23"/>
      <c r="K17" s="21"/>
      <c r="L17" s="24"/>
      <c r="M17" s="23"/>
      <c r="N17" s="23"/>
      <c r="O17" s="23"/>
      <c r="P17" s="23"/>
      <c r="Q17" s="25"/>
    </row>
    <row r="18" spans="1:17">
      <c r="A18" s="21"/>
      <c r="B18" s="22">
        <v>36525</v>
      </c>
      <c r="C18" s="23"/>
      <c r="D18" s="21"/>
      <c r="E18" s="24">
        <v>547</v>
      </c>
      <c r="F18" s="23"/>
      <c r="G18" s="23" t="s">
        <v>15</v>
      </c>
      <c r="H18" s="23"/>
      <c r="I18" s="23">
        <v>425</v>
      </c>
      <c r="J18" s="23"/>
      <c r="K18" s="21"/>
      <c r="L18" s="24">
        <v>767</v>
      </c>
      <c r="M18" s="23"/>
      <c r="N18" s="23" t="s">
        <v>16</v>
      </c>
      <c r="O18" s="23"/>
      <c r="P18" s="23">
        <v>425</v>
      </c>
      <c r="Q18" s="25"/>
    </row>
    <row r="19" spans="1:17" ht="6.9" customHeight="1">
      <c r="A19" s="21"/>
      <c r="B19" s="22"/>
      <c r="C19" s="23"/>
      <c r="D19" s="21"/>
      <c r="E19" s="24"/>
      <c r="F19" s="23"/>
      <c r="G19" s="23"/>
      <c r="H19" s="23"/>
      <c r="I19" s="23"/>
      <c r="J19" s="23"/>
      <c r="K19" s="21"/>
      <c r="L19" s="24"/>
      <c r="M19" s="23"/>
      <c r="N19" s="23"/>
      <c r="O19" s="23"/>
      <c r="P19" s="23"/>
      <c r="Q19" s="25"/>
    </row>
    <row r="20" spans="1:17">
      <c r="A20" s="21"/>
      <c r="B20" s="22">
        <v>36525</v>
      </c>
      <c r="C20" s="23"/>
      <c r="D20" s="21"/>
      <c r="E20" s="24">
        <v>630</v>
      </c>
      <c r="F20" s="23"/>
      <c r="G20" s="23" t="s">
        <v>17</v>
      </c>
      <c r="H20" s="23"/>
      <c r="I20" s="23">
        <f>+I42</f>
        <v>481.2</v>
      </c>
      <c r="J20" s="23"/>
      <c r="K20" s="21"/>
      <c r="L20" s="24">
        <v>473</v>
      </c>
      <c r="M20" s="23"/>
      <c r="N20" s="23" t="s">
        <v>13</v>
      </c>
      <c r="O20" s="23"/>
      <c r="P20" s="23">
        <f>+I15</f>
        <v>235</v>
      </c>
      <c r="Q20" s="25"/>
    </row>
    <row r="21" spans="1:17">
      <c r="A21" s="21"/>
      <c r="B21" s="22"/>
      <c r="C21" s="23"/>
      <c r="D21" s="21"/>
      <c r="E21" s="24"/>
      <c r="F21" s="23"/>
      <c r="G21" s="23"/>
      <c r="H21" s="23"/>
      <c r="I21" s="23"/>
      <c r="J21" s="23"/>
      <c r="K21" s="21"/>
      <c r="L21" s="24">
        <v>4752</v>
      </c>
      <c r="M21" s="23"/>
      <c r="N21" s="23" t="s">
        <v>18</v>
      </c>
      <c r="O21" s="23"/>
      <c r="P21" s="23">
        <f>+I20-P20</f>
        <v>246.2</v>
      </c>
      <c r="Q21" s="25"/>
    </row>
    <row r="22" spans="1:17" ht="6.9" customHeight="1">
      <c r="A22" s="18"/>
      <c r="B22" s="26"/>
      <c r="C22" s="19"/>
      <c r="D22" s="18"/>
      <c r="E22" s="27"/>
      <c r="F22" s="19"/>
      <c r="G22" s="19"/>
      <c r="H22" s="19"/>
      <c r="I22" s="19"/>
      <c r="J22" s="19"/>
      <c r="K22" s="18"/>
      <c r="L22" s="27"/>
      <c r="M22" s="19"/>
      <c r="N22" s="19"/>
      <c r="O22" s="19"/>
      <c r="P22" s="19"/>
      <c r="Q22" s="20"/>
    </row>
    <row r="24" spans="1:17">
      <c r="B24" s="3" t="s">
        <v>19</v>
      </c>
    </row>
    <row r="25" spans="1:17" ht="6.9" customHeight="1"/>
    <row r="26" spans="1:17">
      <c r="E26" s="2" t="s">
        <v>20</v>
      </c>
      <c r="I26" s="2">
        <v>1304</v>
      </c>
    </row>
    <row r="27" spans="1:17" ht="6.9" customHeight="1"/>
    <row r="28" spans="1:17">
      <c r="E28" s="2" t="s">
        <v>21</v>
      </c>
      <c r="I28" s="2">
        <v>20</v>
      </c>
    </row>
    <row r="29" spans="1:17">
      <c r="E29" s="2" t="s">
        <v>22</v>
      </c>
      <c r="I29" s="2">
        <f>13+15</f>
        <v>28</v>
      </c>
    </row>
    <row r="30" spans="1:17" ht="6.9" customHeight="1"/>
    <row r="31" spans="1:17">
      <c r="E31" s="2" t="s">
        <v>23</v>
      </c>
      <c r="I31" s="28">
        <f>1304/(((10000000*20)+(9500000*28))/365)</f>
        <v>1.0213733905579398E-3</v>
      </c>
    </row>
    <row r="32" spans="1:17" ht="6.9" customHeight="1"/>
    <row r="33" spans="2:9">
      <c r="E33" s="2" t="s">
        <v>24</v>
      </c>
    </row>
    <row r="34" spans="2:9">
      <c r="E34" s="2" t="s">
        <v>25</v>
      </c>
      <c r="I34" s="2">
        <v>16</v>
      </c>
    </row>
    <row r="35" spans="2:9" ht="12.75" customHeight="1">
      <c r="E35" s="2" t="s">
        <v>26</v>
      </c>
      <c r="I35" s="2">
        <f>+(9500000*0.0438356164383562)*I31</f>
        <v>425.33905579399141</v>
      </c>
    </row>
    <row r="36" spans="2:9" ht="12.75" customHeight="1"/>
    <row r="37" spans="2:9">
      <c r="B37" s="3" t="s">
        <v>17</v>
      </c>
    </row>
    <row r="38" spans="2:9">
      <c r="G38" s="2" t="s">
        <v>27</v>
      </c>
      <c r="I38" s="2">
        <f>+P14+P18</f>
        <v>1729</v>
      </c>
    </row>
    <row r="39" spans="2:9">
      <c r="G39" s="2" t="s">
        <v>28</v>
      </c>
      <c r="I39" s="19">
        <f>-I16</f>
        <v>-125</v>
      </c>
    </row>
    <row r="40" spans="2:9">
      <c r="G40" s="2" t="s">
        <v>29</v>
      </c>
      <c r="I40" s="2">
        <f>+I38+I39</f>
        <v>1604</v>
      </c>
    </row>
    <row r="41" spans="2:9" ht="6.9" customHeight="1"/>
    <row r="42" spans="2:9">
      <c r="G42" s="2" t="s">
        <v>30</v>
      </c>
      <c r="I42" s="2">
        <f>+I40*0.3</f>
        <v>481.2</v>
      </c>
    </row>
    <row r="43" spans="2:9">
      <c r="G43" s="2" t="s">
        <v>31</v>
      </c>
      <c r="I43" s="2">
        <f>-I15</f>
        <v>-235</v>
      </c>
    </row>
    <row r="44" spans="2:9">
      <c r="G44" s="2" t="s">
        <v>32</v>
      </c>
      <c r="I44" s="2">
        <f>+I42+I43</f>
        <v>246.2</v>
      </c>
    </row>
  </sheetData>
  <printOptions horizontalCentered="1" verticalCentered="1"/>
  <pageMargins left="0.75" right="0.75" top="1" bottom="1" header="0" footer="0"/>
  <pageSetup paperSize="9" orientation="landscape" horizont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/>
  <sheetData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1999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red</dc:creator>
  <cp:lastModifiedBy>Nubilum</cp:lastModifiedBy>
  <cp:lastPrinted>2000-11-10T12:28:50Z</cp:lastPrinted>
  <dcterms:created xsi:type="dcterms:W3CDTF">2000-11-10T12:13:30Z</dcterms:created>
  <dcterms:modified xsi:type="dcterms:W3CDTF">2017-12-29T09:30:48Z</dcterms:modified>
</cp:coreProperties>
</file>