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2000" windowHeight="6495" tabRatio="896" firstSheet="1" activeTab="1"/>
  </bookViews>
  <sheets>
    <sheet name="Hoja1" sheetId="1" state="hidden" r:id="rId1"/>
    <sheet name="Balance" sheetId="2" r:id="rId2"/>
    <sheet name=" Cuenta de PyG" sheetId="3" r:id="rId3"/>
    <sheet name="Info Complem" sheetId="4" r:id="rId4"/>
  </sheets>
  <definedNames>
    <definedName name="Consulta_desde_pelbeur01_entes" localSheetId="0">'Hoja1'!$A$1:$AI$779</definedName>
    <definedName name="Consulta_desde_pelbeur02_entes" localSheetId="0">'Hoja1'!$A$1:$AI$766</definedName>
    <definedName name="Consulta_desde_pelbeur03_entes" localSheetId="0">'Hoja1'!$A$1:$AI$79</definedName>
    <definedName name="Consulta_desde_pelbeur04_entes" localSheetId="0">'Hoja1'!$A$1:$AI$71</definedName>
    <definedName name="Consulta_desde_pelbeur05_entes" localSheetId="0">'Hoja1'!$A$1:$AI$95</definedName>
    <definedName name="Consulta_desde_pelbeur06_entes" localSheetId="0">'Hoja1'!$A$1:$AI$103</definedName>
    <definedName name="Consulta_desde_pelbeur07_entes" localSheetId="0">'Hoja1'!$A$1:$AI$2259</definedName>
    <definedName name="Consulta_desde_pelbeur08_entes" localSheetId="0">'Hoja1'!$A$1:$AI$925</definedName>
    <definedName name="Consulta_desde_pelbeur09_entes" localSheetId="0">'Hoja1'!$A$1:$AI$994</definedName>
    <definedName name="Consulta_desde_pelbeur10_entes" localSheetId="0">'Hoja1'!$A$1:$AI$386</definedName>
    <definedName name="Consulta_desde_pelbeur11_entes" localSheetId="0">'Hoja1'!$A$1:$AI$320</definedName>
    <definedName name="Consulta_desde_pelbeur12_entes" localSheetId="0">'Hoja1'!$A$1:$AI$180</definedName>
    <definedName name="Consulta_desde_pelbeur13_entes" localSheetId="0">'Hoja1'!$A$1:$AI$46</definedName>
    <definedName name="Consulta_desde_pelbeur14_entes" localSheetId="0">'Hoja1'!$A$1:$AI$273</definedName>
    <definedName name="Consulta_desde_pelbeur15_entes" localSheetId="0">'Hoja1'!$A$1:$AI$262</definedName>
    <definedName name="Consulta_desde_pelbeur16_entes" localSheetId="0">'Hoja1'!$A$1:$AI$175</definedName>
    <definedName name="Consulta_desde_pelbeur17_entes" localSheetId="0">'Hoja1'!$A$1:$AI$548</definedName>
  </definedNames>
  <calcPr fullCalcOnLoad="1"/>
</workbook>
</file>

<file path=xl/sharedStrings.xml><?xml version="1.0" encoding="utf-8"?>
<sst xmlns="http://schemas.openxmlformats.org/spreadsheetml/2006/main" count="143" uniqueCount="120">
  <si>
    <t>Sociedades, fundaciones y otros entes incluidos en el sector de las AAPP,</t>
  </si>
  <si>
    <t>sujetos al plan general de contabilidad de la empresa española o a sus adaptaciones</t>
  </si>
  <si>
    <t>1. BALANCE  DE SITUACIÓN</t>
  </si>
  <si>
    <t xml:space="preserve">ACTIVO </t>
  </si>
  <si>
    <t>A) ACCIONISTAS POR DESEMBOLSOS NO EXIGIDOS</t>
  </si>
  <si>
    <t xml:space="preserve">B) INMOVILIZADO </t>
  </si>
  <si>
    <t>I.   Gastos de establecimiento</t>
  </si>
  <si>
    <t>II.   Inmovilizaciones inmateriales</t>
  </si>
  <si>
    <t>III.  Inmovilizaciones materiales</t>
  </si>
  <si>
    <t>IV. Inmovilizaciones financieras</t>
  </si>
  <si>
    <t>V.  Acciones Propias</t>
  </si>
  <si>
    <t>C) GASTOS A DISTRIBUIR EN VARIOS EJERCICIOS</t>
  </si>
  <si>
    <t>D) ACTIVO CIRCULANTE</t>
  </si>
  <si>
    <t>I.   Accionistas por desembolsos exigidos</t>
  </si>
  <si>
    <t>II.  Existencias</t>
  </si>
  <si>
    <t>III. Deudores</t>
  </si>
  <si>
    <t>Resto de deudores</t>
  </si>
  <si>
    <t>IV. Inversiones financieras temporales</t>
  </si>
  <si>
    <t>V. Acciones propias a corto plazo</t>
  </si>
  <si>
    <t>VI. Tesorería</t>
  </si>
  <si>
    <t>VII Ajustes por periodificación</t>
  </si>
  <si>
    <t>TOTAL ACTIVO</t>
  </si>
  <si>
    <t>PASIVO</t>
  </si>
  <si>
    <t>A) FONDOS PROPIOS</t>
  </si>
  <si>
    <t>I.   Capital Suscrito</t>
  </si>
  <si>
    <t>II.  Prima de emisión</t>
  </si>
  <si>
    <t xml:space="preserve">III. Reservas </t>
  </si>
  <si>
    <t xml:space="preserve">IV. Resultados de ejercicios anteriores </t>
  </si>
  <si>
    <t>V. Pérdidas y Ganancias</t>
  </si>
  <si>
    <t>VI. Dividendo a cuenta entregado (restando)</t>
  </si>
  <si>
    <t>B) INGRESOS A DISTRIBUIR EN VARIOS EJERCICIOS</t>
  </si>
  <si>
    <t>Otros ingresos a distribuir en varios ejercicios</t>
  </si>
  <si>
    <t>C) PROVISIONES PARA RIESGOS Y GASTOS</t>
  </si>
  <si>
    <t>D) ACREEDORES A LARGO PLAZO</t>
  </si>
  <si>
    <t>Deudas con entidades de crédito</t>
  </si>
  <si>
    <t>Otras deudas a LP</t>
  </si>
  <si>
    <t>E) ACREEDORES A CORTO PLAZO</t>
  </si>
  <si>
    <t>Deudas con entidades de crédito a cp</t>
  </si>
  <si>
    <t>Acreedores comerciales y resto de acreedores</t>
  </si>
  <si>
    <t>TOTAL PASIVO</t>
  </si>
  <si>
    <t>(1) especificar en el Anexo los conceptos por los que la CCLL es deudora o acreedora de la unidad: subvenciones, obras ejecutadas....</t>
  </si>
  <si>
    <t>(2) especificar y deglosar en el Anexo las AAPP pagadoras</t>
  </si>
  <si>
    <t>Corporación Local:</t>
  </si>
  <si>
    <r>
      <t xml:space="preserve">Subvenciones de capital </t>
    </r>
    <r>
      <rPr>
        <b/>
        <sz val="8"/>
        <rFont val="Arial"/>
        <family val="2"/>
      </rPr>
      <t>(2)</t>
    </r>
  </si>
  <si>
    <r>
      <t>CCLL, acreedora</t>
    </r>
    <r>
      <rPr>
        <b/>
        <sz val="8"/>
        <rFont val="Arial"/>
        <family val="2"/>
      </rPr>
      <t xml:space="preserve"> (1)</t>
    </r>
  </si>
  <si>
    <t>2. CUENTA DE PERDIDAS Y GANANCIAS</t>
  </si>
  <si>
    <t>1. Ingresos de explotación</t>
  </si>
  <si>
    <t xml:space="preserve">   importe neto de la cifra de negocios</t>
  </si>
  <si>
    <t>de las cuales, ventas a la CCLL propietaria</t>
  </si>
  <si>
    <t>variación de existencias de prod. terminados y prod. en curso</t>
  </si>
  <si>
    <t>trabajos realizados para el inmovilizado</t>
  </si>
  <si>
    <t>excesos de provisiones para riesgos y gastos</t>
  </si>
  <si>
    <t xml:space="preserve">   resto de ingresos de explotación</t>
  </si>
  <si>
    <t>2. Gastos de explotación</t>
  </si>
  <si>
    <t>Aprovisionamientos</t>
  </si>
  <si>
    <t>variación de existencias</t>
  </si>
  <si>
    <t>Dotaciones para amortización de inmovilizado</t>
  </si>
  <si>
    <t>Variación de las prov. de tráfico y pérdidas de créditos comerciales</t>
  </si>
  <si>
    <t>Tributos pagados</t>
  </si>
  <si>
    <t>Subvenciones y ayudas concedidas</t>
  </si>
  <si>
    <t>Otros gastos de explotación</t>
  </si>
  <si>
    <t xml:space="preserve">I. RESULTADO DE EXPLOTACIÓN    (1-2)                            </t>
  </si>
  <si>
    <t>(+) Ingresos financieros</t>
  </si>
  <si>
    <t>ingresos de participaciones en capital</t>
  </si>
  <si>
    <t>ingresos por intereses</t>
  </si>
  <si>
    <t>(+) Diferencias positivas de cambio</t>
  </si>
  <si>
    <t>(-) Gastos financieros y asimilados</t>
  </si>
  <si>
    <t>(-) Variación de las provisiones de inversiones financieras</t>
  </si>
  <si>
    <t>(-) Diferencias negativas de cambio</t>
  </si>
  <si>
    <t xml:space="preserve">II. RESULTADO FINANCIERO </t>
  </si>
  <si>
    <t>III. RESULTADO DE LAS ACTIVIDADES ORDINARIAS (I+II)</t>
  </si>
  <si>
    <t>(+) Beneficios en enajenación de inmovilizado</t>
  </si>
  <si>
    <t>(+) Beneficios por operaciones con acciones y obligaciones propias</t>
  </si>
  <si>
    <t>(+) Subvenciones de capital transferidas al resultado del ejercicio</t>
  </si>
  <si>
    <t xml:space="preserve">(+) Ingresos extraordinarios </t>
  </si>
  <si>
    <t>(+) Ingresos y beneficios de otros ejercicios</t>
  </si>
  <si>
    <t>(-) Variación de las provisiones de inmovilizado</t>
  </si>
  <si>
    <t>(-) Pérdidas procedentes del inmovilizado</t>
  </si>
  <si>
    <t>(-) Pérdidas por operaciones con obligaciones y acciones propias</t>
  </si>
  <si>
    <t>(-) Gastos extraordinarios</t>
  </si>
  <si>
    <t xml:space="preserve">(-) Gastos y pérdidas de otros ejercicios </t>
  </si>
  <si>
    <t xml:space="preserve">IV. RESULTADOS EXTRAORDINARIOS </t>
  </si>
  <si>
    <t xml:space="preserve">V.  RESULTADO ANTES DE IMPUESTOS  (III+IV)     </t>
  </si>
  <si>
    <t>(-) Impuesto sobre sociedades</t>
  </si>
  <si>
    <t>(-) Otros impuestos</t>
  </si>
  <si>
    <t xml:space="preserve">VI. RESULTADO DEL EJERCICIO </t>
  </si>
  <si>
    <t>(1) especificar y desglosar en el Anexo las AAPP pagadoras</t>
  </si>
  <si>
    <r>
      <t xml:space="preserve">subvenciones de explotación recibidas </t>
    </r>
    <r>
      <rPr>
        <b/>
        <sz val="8"/>
        <rFont val="Arial"/>
        <family val="2"/>
      </rPr>
      <t>(1)</t>
    </r>
  </si>
  <si>
    <r>
      <t xml:space="preserve">CCLL, deudora </t>
    </r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 </t>
    </r>
  </si>
  <si>
    <t>Gastos de personal</t>
  </si>
  <si>
    <t>Teléfono de contacto para solicitar aclaraciones sobre esta información:</t>
  </si>
  <si>
    <t>Breve descripción de la actividad de esta unidad:</t>
  </si>
  <si>
    <t>Otra información adicional:</t>
  </si>
  <si>
    <t>Adquisiciones de Inmovilizado no financiero (Coste de Adquisición)</t>
  </si>
  <si>
    <t>Ventas de Inmovilizado no financiero (Precio de la Venta)</t>
  </si>
  <si>
    <t>Subvenciones de capital recibidas</t>
  </si>
  <si>
    <t>del Estado</t>
  </si>
  <si>
    <t>de la Comunidad Autónoma</t>
  </si>
  <si>
    <t>de la CCLL</t>
  </si>
  <si>
    <t>de la Unión Europea</t>
  </si>
  <si>
    <t>de otros</t>
  </si>
  <si>
    <t>Subvenciones corrientes recibidas</t>
  </si>
  <si>
    <t>de otros (especificar)</t>
  </si>
  <si>
    <t>Ampliaciones de capital recibidas</t>
  </si>
  <si>
    <t>de otros accionistas (especificar)</t>
  </si>
  <si>
    <t>CCLL Deudora</t>
  </si>
  <si>
    <t>por subvenciones</t>
  </si>
  <si>
    <t>por obras ejecutadas por encargo</t>
  </si>
  <si>
    <t>por otros conceptos</t>
  </si>
  <si>
    <t>CCLL Acreedora</t>
  </si>
  <si>
    <t>por aportaciones a cuenta de encargos</t>
  </si>
  <si>
    <t>3.INFORMACION COMPLEMENTARIA</t>
  </si>
  <si>
    <t>euros</t>
  </si>
  <si>
    <t>BARCELONA</t>
  </si>
  <si>
    <t>Unidad: PATRONAT MUNICIPAL DE L'HABITATGE DE BARCELONA</t>
  </si>
  <si>
    <t>CIF: P-5801915-I</t>
  </si>
  <si>
    <t>AYUNTAMIENTO BCN</t>
  </si>
  <si>
    <t>93.291.85.73</t>
  </si>
  <si>
    <t>Promoción inmobiliaria de edificaciones</t>
  </si>
  <si>
    <t>(vivienda protegida)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</si>
</sst>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General_)"/>
    <numFmt numFmtId="188" formatCode="[$-C0A]dddd\,\ dd&quot; de &quot;mmmm&quot; de &quot;yyyy"/>
    <numFmt numFmtId="189" formatCode="[$-C0A]d\-mmm\-yyyy;@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8" fillId="33" borderId="0" xfId="0" applyFont="1" applyFill="1" applyAlignment="1">
      <alignment horizontal="right" indent="1"/>
    </xf>
    <xf numFmtId="0" fontId="9" fillId="33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5" fillId="37" borderId="19" xfId="0" applyFont="1" applyFill="1" applyBorder="1" applyAlignment="1">
      <alignment horizontal="center"/>
    </xf>
    <xf numFmtId="4" fontId="7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indent="2"/>
    </xf>
    <xf numFmtId="0" fontId="6" fillId="33" borderId="0" xfId="0" applyFont="1" applyFill="1" applyBorder="1" applyAlignment="1" quotePrefix="1">
      <alignment horizontal="left" vertical="top"/>
    </xf>
    <xf numFmtId="4" fontId="0" fillId="36" borderId="2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6" fillId="36" borderId="23" xfId="0" applyFont="1" applyFill="1" applyBorder="1" applyAlignment="1">
      <alignment/>
    </xf>
    <xf numFmtId="0" fontId="1" fillId="33" borderId="0" xfId="0" applyFont="1" applyFill="1" applyAlignment="1">
      <alignment/>
    </xf>
    <xf numFmtId="4" fontId="7" fillId="37" borderId="24" xfId="0" applyNumberFormat="1" applyFont="1" applyFill="1" applyBorder="1" applyAlignment="1">
      <alignment/>
    </xf>
    <xf numFmtId="4" fontId="0" fillId="37" borderId="24" xfId="0" applyNumberForma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7" borderId="19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189" fontId="11" fillId="37" borderId="19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6" borderId="0" xfId="0" applyFont="1" applyFill="1" applyBorder="1" applyAlignment="1">
      <alignment horizontal="left" indent="5"/>
    </xf>
    <xf numFmtId="0" fontId="11" fillId="37" borderId="26" xfId="0" applyFont="1" applyFill="1" applyBorder="1" applyAlignment="1">
      <alignment/>
    </xf>
    <xf numFmtId="189" fontId="11" fillId="37" borderId="26" xfId="0" applyNumberFormat="1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12" fillId="36" borderId="0" xfId="0" applyFont="1" applyFill="1" applyAlignment="1">
      <alignment vertical="justify"/>
    </xf>
    <xf numFmtId="0" fontId="6" fillId="36" borderId="0" xfId="0" applyFont="1" applyFill="1" applyAlignment="1">
      <alignment vertical="justify"/>
    </xf>
    <xf numFmtId="0" fontId="0" fillId="36" borderId="0" xfId="0" applyFont="1" applyFill="1" applyAlignment="1">
      <alignment horizontal="left" vertical="justify" indent="3"/>
    </xf>
    <xf numFmtId="0" fontId="6" fillId="36" borderId="0" xfId="0" applyFont="1" applyFill="1" applyBorder="1" applyAlignment="1">
      <alignment horizontal="left" vertical="justify" indent="1"/>
    </xf>
    <xf numFmtId="0" fontId="6" fillId="36" borderId="0" xfId="0" applyFont="1" applyFill="1" applyAlignment="1">
      <alignment horizontal="left" vertical="justify" indent="1"/>
    </xf>
    <xf numFmtId="0" fontId="6" fillId="36" borderId="0" xfId="0" applyFont="1" applyFill="1" applyAlignment="1">
      <alignment horizontal="left" vertical="justify" wrapText="1" indent="1"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 horizontal="left" vertical="justify" indent="6"/>
    </xf>
    <xf numFmtId="0" fontId="6" fillId="36" borderId="0" xfId="0" applyFont="1" applyFill="1" applyBorder="1" applyAlignment="1">
      <alignment vertical="justify"/>
    </xf>
    <xf numFmtId="4" fontId="0" fillId="36" borderId="0" xfId="0" applyNumberFormat="1" applyFill="1" applyAlignment="1">
      <alignment/>
    </xf>
    <xf numFmtId="4" fontId="0" fillId="36" borderId="27" xfId="0" applyNumberForma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19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6" fillId="36" borderId="29" xfId="0" applyNumberFormat="1" applyFon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3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2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" fillId="35" borderId="33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6" borderId="34" xfId="0" applyFont="1" applyFill="1" applyBorder="1" applyAlignment="1">
      <alignment horizontal="left" vertical="center"/>
    </xf>
    <xf numFmtId="0" fontId="6" fillId="36" borderId="35" xfId="0" applyFont="1" applyFill="1" applyBorder="1" applyAlignment="1">
      <alignment vertical="center"/>
    </xf>
    <xf numFmtId="0" fontId="6" fillId="36" borderId="36" xfId="0" applyFont="1" applyFill="1" applyBorder="1" applyAlignment="1">
      <alignment horizontal="left" vertical="center" indent="3"/>
    </xf>
    <xf numFmtId="0" fontId="6" fillId="36" borderId="35" xfId="0" applyFont="1" applyFill="1" applyBorder="1" applyAlignment="1">
      <alignment horizontal="left" vertical="center" indent="3"/>
    </xf>
    <xf numFmtId="0" fontId="6" fillId="36" borderId="37" xfId="0" applyFont="1" applyFill="1" applyBorder="1" applyAlignment="1">
      <alignment horizontal="left" vertical="center" indent="3"/>
    </xf>
    <xf numFmtId="0" fontId="6" fillId="36" borderId="34" xfId="0" applyFont="1" applyFill="1" applyBorder="1" applyAlignment="1">
      <alignment vertical="center"/>
    </xf>
    <xf numFmtId="0" fontId="5" fillId="37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0" fontId="6" fillId="35" borderId="34" xfId="0" applyFont="1" applyFill="1" applyBorder="1" applyAlignment="1">
      <alignment horizontal="center" vertical="center"/>
    </xf>
    <xf numFmtId="0" fontId="0" fillId="33" borderId="0" xfId="0" applyFill="1" applyBorder="1" applyAlignment="1" quotePrefix="1">
      <alignment/>
    </xf>
    <xf numFmtId="4" fontId="0" fillId="33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38" xfId="0" applyFont="1" applyFill="1" applyBorder="1" applyAlignment="1">
      <alignment vertical="center"/>
    </xf>
    <xf numFmtId="0" fontId="6" fillId="35" borderId="31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9" xfId="0" applyFon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38" xfId="0" applyNumberForma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4" fontId="6" fillId="33" borderId="38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6" borderId="17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38" xfId="0" applyNumberFormat="1" applyFont="1" applyFill="1" applyBorder="1" applyAlignment="1">
      <alignment horizontal="right"/>
    </xf>
    <xf numFmtId="4" fontId="0" fillId="36" borderId="22" xfId="0" applyNumberFormat="1" applyFill="1" applyBorder="1" applyAlignment="1">
      <alignment/>
    </xf>
    <xf numFmtId="4" fontId="0" fillId="33" borderId="33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vertical="center"/>
    </xf>
    <xf numFmtId="4" fontId="0" fillId="33" borderId="38" xfId="0" applyNumberFormat="1" applyFill="1" applyBorder="1" applyAlignment="1">
      <alignment vertical="center"/>
    </xf>
    <xf numFmtId="189" fontId="5" fillId="37" borderId="10" xfId="0" applyNumberFormat="1" applyFont="1" applyFill="1" applyBorder="1" applyAlignment="1">
      <alignment horizontal="center" vertical="center"/>
    </xf>
    <xf numFmtId="189" fontId="5" fillId="37" borderId="38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38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0" fontId="6" fillId="33" borderId="31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 horizontal="left" vertical="top"/>
    </xf>
    <xf numFmtId="0" fontId="6" fillId="33" borderId="33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7.140625" style="0" bestFit="1" customWidth="1"/>
    <col min="3" max="3" width="6.28125" style="0" bestFit="1" customWidth="1"/>
    <col min="4" max="4" width="41.28125" style="0" customWidth="1"/>
    <col min="5" max="5" width="8.8515625" style="0" bestFit="1" customWidth="1"/>
    <col min="6" max="6" width="4.421875" style="0" bestFit="1" customWidth="1"/>
    <col min="7" max="10" width="12.00390625" style="0" customWidth="1"/>
    <col min="11" max="11" width="11.00390625" style="0" customWidth="1"/>
    <col min="12" max="13" width="12.00390625" style="0" customWidth="1"/>
    <col min="14" max="14" width="11.00390625" style="0" customWidth="1"/>
    <col min="15" max="15" width="12.00390625" style="0" customWidth="1"/>
    <col min="16" max="16" width="12.00390625" style="0" bestFit="1" customWidth="1"/>
    <col min="17" max="22" width="12.00390625" style="0" customWidth="1"/>
    <col min="23" max="23" width="11.00390625" style="0" customWidth="1"/>
    <col min="24" max="24" width="12.00390625" style="0" customWidth="1"/>
    <col min="25" max="25" width="12.00390625" style="0" bestFit="1" customWidth="1"/>
    <col min="26" max="28" width="12.00390625" style="0" customWidth="1"/>
    <col min="29" max="29" width="12.00390625" style="0" bestFit="1" customWidth="1"/>
    <col min="30" max="31" width="12.00390625" style="0" customWidth="1"/>
    <col min="32" max="32" width="11.00390625" style="0" customWidth="1"/>
    <col min="33" max="34" width="12.00390625" style="0" customWidth="1"/>
    <col min="35" max="35" width="12.00390625" style="0" bestFit="1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61"/>
  <sheetViews>
    <sheetView tabSelected="1" zoomScale="75" zoomScaleNormal="75" zoomScalePageLayoutView="0" workbookViewId="0" topLeftCell="A1">
      <selection activeCell="C57" sqref="C57"/>
    </sheetView>
  </sheetViews>
  <sheetFormatPr defaultColWidth="11.421875" defaultRowHeight="12.75"/>
  <cols>
    <col min="1" max="1" width="49.7109375" style="0" customWidth="1"/>
    <col min="2" max="2" width="5.7109375" style="18" customWidth="1"/>
    <col min="3" max="3" width="18.57421875" style="18" bestFit="1" customWidth="1"/>
    <col min="4" max="4" width="5.7109375" style="18" customWidth="1"/>
    <col min="5" max="5" width="2.7109375" style="18" customWidth="1"/>
    <col min="6" max="6" width="5.7109375" style="18" customWidth="1"/>
    <col min="7" max="7" width="18.28125" style="18" bestFit="1" customWidth="1"/>
    <col min="8" max="8" width="7.00390625" style="18" customWidth="1"/>
    <col min="9" max="9" width="14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11" t="s">
        <v>114</v>
      </c>
      <c r="B4" s="112"/>
      <c r="C4" s="112"/>
      <c r="D4" s="112"/>
      <c r="E4" s="113"/>
      <c r="F4" s="120" t="s">
        <v>42</v>
      </c>
      <c r="G4" s="121"/>
      <c r="H4" s="122"/>
      <c r="I4" s="1"/>
    </row>
    <row r="5" spans="1:9" ht="18" customHeight="1">
      <c r="A5" s="114"/>
      <c r="B5" s="115"/>
      <c r="C5" s="115"/>
      <c r="D5" s="115"/>
      <c r="E5" s="116"/>
      <c r="F5" s="123" t="s">
        <v>116</v>
      </c>
      <c r="G5" s="124"/>
      <c r="H5" s="125"/>
      <c r="I5" s="1"/>
    </row>
    <row r="6" spans="1:9" ht="18">
      <c r="A6" s="117" t="s">
        <v>115</v>
      </c>
      <c r="B6" s="118"/>
      <c r="C6" s="118"/>
      <c r="D6" s="118"/>
      <c r="E6" s="119"/>
      <c r="F6" s="126" t="s">
        <v>113</v>
      </c>
      <c r="G6" s="127"/>
      <c r="H6" s="128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2</v>
      </c>
      <c r="B8" s="14"/>
      <c r="C8" s="15"/>
      <c r="D8" s="14"/>
      <c r="E8" s="14"/>
      <c r="F8" s="14"/>
      <c r="G8" s="14"/>
      <c r="H8" s="14"/>
      <c r="I8" s="1"/>
    </row>
    <row r="9" spans="1:9" ht="12.75">
      <c r="A9" s="39"/>
      <c r="B9" s="14"/>
      <c r="C9" s="14"/>
      <c r="D9" s="14"/>
      <c r="E9" s="19"/>
      <c r="F9" s="14"/>
      <c r="G9" s="14"/>
      <c r="H9" s="14"/>
      <c r="I9" s="1"/>
    </row>
    <row r="10" spans="1:9" ht="12.75">
      <c r="A10" s="10"/>
      <c r="B10" s="14"/>
      <c r="C10" s="14"/>
      <c r="D10" s="14"/>
      <c r="E10" s="14"/>
      <c r="F10" s="14"/>
      <c r="G10" s="14"/>
      <c r="H10" s="103" t="s">
        <v>112</v>
      </c>
      <c r="I10" s="1"/>
    </row>
    <row r="11" spans="1:9" ht="16.5" thickBot="1">
      <c r="A11" s="31" t="s">
        <v>3</v>
      </c>
      <c r="B11" s="32"/>
      <c r="C11" s="58">
        <v>38717</v>
      </c>
      <c r="D11" s="33"/>
      <c r="E11" s="34"/>
      <c r="F11" s="33"/>
      <c r="G11" s="58">
        <v>39082</v>
      </c>
      <c r="H11" s="45"/>
      <c r="I11" s="1"/>
    </row>
    <row r="12" spans="1:9" ht="13.5" thickBot="1">
      <c r="A12" s="37" t="s">
        <v>4</v>
      </c>
      <c r="B12" s="137"/>
      <c r="C12" s="138"/>
      <c r="D12" s="23"/>
      <c r="E12" s="24"/>
      <c r="F12" s="137"/>
      <c r="G12" s="138"/>
      <c r="H12" s="23"/>
      <c r="I12" s="1"/>
    </row>
    <row r="13" spans="1:9" ht="13.5" thickBot="1">
      <c r="A13" s="37" t="s">
        <v>5</v>
      </c>
      <c r="B13" s="133">
        <f>SUM(C14:D18)</f>
        <v>156056719</v>
      </c>
      <c r="C13" s="134"/>
      <c r="D13" s="23"/>
      <c r="E13" s="24"/>
      <c r="F13" s="133">
        <f>SUM(G14:H18)</f>
        <v>174951565</v>
      </c>
      <c r="G13" s="134"/>
      <c r="H13" s="25"/>
      <c r="I13" s="1"/>
    </row>
    <row r="14" spans="1:9" ht="12.75">
      <c r="A14" s="38" t="s">
        <v>6</v>
      </c>
      <c r="B14" s="23"/>
      <c r="C14" s="129"/>
      <c r="D14" s="110"/>
      <c r="E14" s="26"/>
      <c r="F14" s="23"/>
      <c r="G14" s="129"/>
      <c r="H14" s="130"/>
      <c r="I14" s="1"/>
    </row>
    <row r="15" spans="1:9" ht="12.75">
      <c r="A15" s="38" t="s">
        <v>7</v>
      </c>
      <c r="B15" s="23"/>
      <c r="C15" s="109"/>
      <c r="D15" s="110"/>
      <c r="E15" s="26"/>
      <c r="F15" s="23"/>
      <c r="G15" s="109"/>
      <c r="H15" s="110"/>
      <c r="I15" s="1"/>
    </row>
    <row r="16" spans="1:9" ht="12.75">
      <c r="A16" s="38" t="s">
        <v>8</v>
      </c>
      <c r="B16" s="23"/>
      <c r="C16" s="109">
        <v>127902212</v>
      </c>
      <c r="D16" s="110"/>
      <c r="E16" s="26"/>
      <c r="F16" s="23"/>
      <c r="G16" s="109">
        <v>148821350</v>
      </c>
      <c r="H16" s="110"/>
      <c r="I16" s="1"/>
    </row>
    <row r="17" spans="1:9" ht="12.75">
      <c r="A17" s="38" t="s">
        <v>9</v>
      </c>
      <c r="B17" s="23"/>
      <c r="C17" s="109">
        <v>28154507</v>
      </c>
      <c r="D17" s="110"/>
      <c r="E17" s="26"/>
      <c r="F17" s="23"/>
      <c r="G17" s="109">
        <v>26130215</v>
      </c>
      <c r="H17" s="110"/>
      <c r="I17" s="1"/>
    </row>
    <row r="18" spans="1:9" ht="13.5" thickBot="1">
      <c r="A18" s="38" t="s">
        <v>10</v>
      </c>
      <c r="B18" s="23"/>
      <c r="C18" s="131"/>
      <c r="D18" s="110"/>
      <c r="E18" s="26"/>
      <c r="F18" s="23"/>
      <c r="G18" s="131"/>
      <c r="H18" s="110"/>
      <c r="I18" s="1"/>
    </row>
    <row r="19" spans="1:9" ht="13.5" thickBot="1">
      <c r="A19" s="37" t="s">
        <v>11</v>
      </c>
      <c r="B19" s="135"/>
      <c r="C19" s="136"/>
      <c r="D19" s="23"/>
      <c r="E19" s="24"/>
      <c r="F19" s="135"/>
      <c r="G19" s="136"/>
      <c r="H19" s="23"/>
      <c r="I19" s="1"/>
    </row>
    <row r="20" spans="1:9" ht="13.5" thickBot="1">
      <c r="A20" s="37" t="s">
        <v>12</v>
      </c>
      <c r="B20" s="133">
        <f>C21+C22+C23+C26+C27+C28+C29</f>
        <v>47050502</v>
      </c>
      <c r="C20" s="134"/>
      <c r="D20" s="25"/>
      <c r="E20" s="24"/>
      <c r="F20" s="133">
        <f>G21+G22+G23+G26+G27+G28+G29</f>
        <v>38528459</v>
      </c>
      <c r="G20" s="134"/>
      <c r="H20" s="25"/>
      <c r="I20" s="1"/>
    </row>
    <row r="21" spans="1:9" ht="12.75">
      <c r="A21" s="38" t="s">
        <v>13</v>
      </c>
      <c r="B21" s="23"/>
      <c r="C21" s="129"/>
      <c r="D21" s="130"/>
      <c r="E21" s="23"/>
      <c r="F21" s="23"/>
      <c r="G21" s="129"/>
      <c r="H21" s="130"/>
      <c r="I21" s="1"/>
    </row>
    <row r="22" spans="1:9" ht="13.5" thickBot="1">
      <c r="A22" s="38" t="s">
        <v>14</v>
      </c>
      <c r="B22" s="23"/>
      <c r="C22" s="131">
        <v>36449570</v>
      </c>
      <c r="D22" s="132"/>
      <c r="E22" s="23"/>
      <c r="F22" s="23"/>
      <c r="G22" s="131">
        <v>27781493</v>
      </c>
      <c r="H22" s="132"/>
      <c r="I22" s="1"/>
    </row>
    <row r="23" spans="1:9" ht="13.5" thickBot="1">
      <c r="A23" s="38" t="s">
        <v>15</v>
      </c>
      <c r="B23" s="23"/>
      <c r="C23" s="133">
        <f>C24+C25</f>
        <v>8917126</v>
      </c>
      <c r="D23" s="134"/>
      <c r="E23" s="23"/>
      <c r="F23" s="23"/>
      <c r="G23" s="133">
        <f>G24+G25</f>
        <v>7618482</v>
      </c>
      <c r="H23" s="134"/>
      <c r="I23" s="1"/>
    </row>
    <row r="24" spans="1:9" ht="12.75">
      <c r="A24" s="60" t="s">
        <v>88</v>
      </c>
      <c r="B24" s="23"/>
      <c r="C24" s="139">
        <v>1677502</v>
      </c>
      <c r="D24" s="140"/>
      <c r="E24" s="23"/>
      <c r="F24" s="23"/>
      <c r="G24" s="139">
        <v>111236</v>
      </c>
      <c r="H24" s="140"/>
      <c r="I24" s="1"/>
    </row>
    <row r="25" spans="1:9" ht="12.75">
      <c r="A25" s="60" t="s">
        <v>16</v>
      </c>
      <c r="B25" s="23"/>
      <c r="C25" s="109">
        <v>7239624</v>
      </c>
      <c r="D25" s="110"/>
      <c r="E25" s="23"/>
      <c r="F25" s="23"/>
      <c r="G25" s="109">
        <v>7507246</v>
      </c>
      <c r="H25" s="110"/>
      <c r="I25" s="1"/>
    </row>
    <row r="26" spans="1:9" ht="12.75">
      <c r="A26" s="38" t="s">
        <v>17</v>
      </c>
      <c r="B26" s="23"/>
      <c r="C26" s="109"/>
      <c r="D26" s="110"/>
      <c r="E26" s="23"/>
      <c r="F26" s="23"/>
      <c r="G26" s="109"/>
      <c r="H26" s="110"/>
      <c r="I26" s="1"/>
    </row>
    <row r="27" spans="1:9" ht="12.75">
      <c r="A27" s="38" t="s">
        <v>18</v>
      </c>
      <c r="B27" s="23"/>
      <c r="C27" s="109"/>
      <c r="D27" s="110"/>
      <c r="E27" s="23"/>
      <c r="F27" s="23"/>
      <c r="G27" s="109"/>
      <c r="H27" s="110"/>
      <c r="I27" s="1"/>
    </row>
    <row r="28" spans="1:9" ht="12.75">
      <c r="A28" s="38" t="s">
        <v>19</v>
      </c>
      <c r="B28" s="23"/>
      <c r="C28" s="109">
        <v>1575214</v>
      </c>
      <c r="D28" s="110"/>
      <c r="E28" s="23"/>
      <c r="F28" s="23"/>
      <c r="G28" s="109">
        <v>3071362</v>
      </c>
      <c r="H28" s="110"/>
      <c r="I28" s="1"/>
    </row>
    <row r="29" spans="1:9" ht="12.75">
      <c r="A29" s="38" t="s">
        <v>20</v>
      </c>
      <c r="B29" s="23"/>
      <c r="C29" s="109">
        <v>108592</v>
      </c>
      <c r="D29" s="110"/>
      <c r="E29" s="23"/>
      <c r="F29" s="23"/>
      <c r="G29" s="109">
        <v>57122</v>
      </c>
      <c r="H29" s="110"/>
      <c r="I29" s="1"/>
    </row>
    <row r="30" spans="1:9" ht="13.5" thickBot="1">
      <c r="A30" s="37"/>
      <c r="B30" s="23"/>
      <c r="C30" s="23"/>
      <c r="D30" s="23"/>
      <c r="E30" s="23"/>
      <c r="F30" s="23"/>
      <c r="G30" s="23"/>
      <c r="H30" s="23"/>
      <c r="I30" s="1"/>
    </row>
    <row r="31" spans="1:9" ht="13.5" thickBot="1">
      <c r="A31" s="43" t="s">
        <v>21</v>
      </c>
      <c r="B31" s="17"/>
      <c r="C31" s="29">
        <f>B12+B13+B19+B20</f>
        <v>203107221</v>
      </c>
      <c r="D31" s="23"/>
      <c r="E31" s="24"/>
      <c r="F31" s="17"/>
      <c r="G31" s="29">
        <f>F12+F13+F19+F20</f>
        <v>213480024</v>
      </c>
      <c r="H31" s="23"/>
      <c r="I31" s="1"/>
    </row>
    <row r="32" spans="1:9" ht="12.75">
      <c r="A32" s="22"/>
      <c r="B32" s="23"/>
      <c r="C32" s="23"/>
      <c r="D32" s="23"/>
      <c r="E32" s="23"/>
      <c r="F32" s="23"/>
      <c r="G32" s="23"/>
      <c r="H32" s="23"/>
      <c r="I32" s="1"/>
    </row>
    <row r="33" spans="1:9" ht="13.5" thickBot="1">
      <c r="A33" s="28"/>
      <c r="B33" s="27"/>
      <c r="C33" s="27"/>
      <c r="D33" s="27"/>
      <c r="E33" s="27"/>
      <c r="F33" s="27"/>
      <c r="G33" s="27"/>
      <c r="H33" s="27"/>
      <c r="I33" s="1"/>
    </row>
    <row r="34" spans="1:9" ht="12.75">
      <c r="A34" s="3"/>
      <c r="B34" s="15"/>
      <c r="C34" s="15"/>
      <c r="D34" s="15"/>
      <c r="E34" s="15"/>
      <c r="F34" s="15"/>
      <c r="G34" s="15"/>
      <c r="H34" s="15"/>
      <c r="I34" s="1"/>
    </row>
    <row r="35" spans="1:9" ht="13.5" thickBot="1">
      <c r="A35" s="35" t="s">
        <v>22</v>
      </c>
      <c r="B35" s="36"/>
      <c r="C35" s="36"/>
      <c r="D35" s="36"/>
      <c r="E35" s="36"/>
      <c r="F35" s="36"/>
      <c r="G35" s="36"/>
      <c r="H35" s="46"/>
      <c r="I35" s="1"/>
    </row>
    <row r="36" spans="1:9" ht="13.5" thickBot="1">
      <c r="A36" s="37" t="s">
        <v>23</v>
      </c>
      <c r="B36" s="16"/>
      <c r="C36" s="48">
        <f>SUM(C37:D42)</f>
        <v>38119054</v>
      </c>
      <c r="D36" s="21"/>
      <c r="E36" s="24"/>
      <c r="F36" s="16"/>
      <c r="G36" s="48">
        <f>SUM(G37:H42)</f>
        <v>36356744</v>
      </c>
      <c r="H36" s="20"/>
      <c r="I36" s="1"/>
    </row>
    <row r="37" spans="1:9" ht="12.75">
      <c r="A37" s="38" t="s">
        <v>24</v>
      </c>
      <c r="B37" s="23"/>
      <c r="C37" s="141">
        <v>36979565</v>
      </c>
      <c r="D37" s="142"/>
      <c r="E37" s="26"/>
      <c r="F37" s="23"/>
      <c r="G37" s="129">
        <v>38119054</v>
      </c>
      <c r="H37" s="130"/>
      <c r="I37" s="1"/>
    </row>
    <row r="38" spans="1:9" ht="12.75">
      <c r="A38" s="38" t="s">
        <v>25</v>
      </c>
      <c r="B38" s="23"/>
      <c r="C38" s="107"/>
      <c r="D38" s="108"/>
      <c r="E38" s="26"/>
      <c r="F38" s="23"/>
      <c r="G38" s="109"/>
      <c r="H38" s="110"/>
      <c r="I38" s="1"/>
    </row>
    <row r="39" spans="1:9" ht="12.75">
      <c r="A39" s="38" t="s">
        <v>26</v>
      </c>
      <c r="B39" s="23"/>
      <c r="C39" s="107"/>
      <c r="D39" s="108"/>
      <c r="E39" s="26"/>
      <c r="F39" s="23"/>
      <c r="G39" s="109"/>
      <c r="H39" s="110"/>
      <c r="I39" s="1"/>
    </row>
    <row r="40" spans="1:9" ht="12.75">
      <c r="A40" s="38" t="s">
        <v>27</v>
      </c>
      <c r="B40" s="23"/>
      <c r="C40" s="107"/>
      <c r="D40" s="108"/>
      <c r="E40" s="26"/>
      <c r="F40" s="23"/>
      <c r="G40" s="109"/>
      <c r="H40" s="110"/>
      <c r="I40" s="1"/>
    </row>
    <row r="41" spans="1:9" ht="12.75">
      <c r="A41" s="38" t="s">
        <v>28</v>
      </c>
      <c r="B41" s="23"/>
      <c r="C41" s="107">
        <v>1139489</v>
      </c>
      <c r="D41" s="108"/>
      <c r="E41" s="26"/>
      <c r="F41" s="23"/>
      <c r="G41" s="109">
        <v>-1762310</v>
      </c>
      <c r="H41" s="110"/>
      <c r="I41" s="1"/>
    </row>
    <row r="42" spans="1:9" ht="13.5" thickBot="1">
      <c r="A42" s="38" t="s">
        <v>29</v>
      </c>
      <c r="B42" s="23"/>
      <c r="C42" s="143"/>
      <c r="D42" s="108"/>
      <c r="E42" s="26"/>
      <c r="F42" s="23"/>
      <c r="G42" s="131"/>
      <c r="H42" s="110"/>
      <c r="I42" s="1"/>
    </row>
    <row r="43" spans="1:9" ht="13.5" thickBot="1">
      <c r="A43" s="37" t="s">
        <v>30</v>
      </c>
      <c r="B43" s="144">
        <f>SUM(C44:D45)</f>
        <v>31253146</v>
      </c>
      <c r="C43" s="145"/>
      <c r="D43" s="23"/>
      <c r="E43" s="24"/>
      <c r="F43" s="144">
        <f>SUM(G44:H45)</f>
        <v>41908111</v>
      </c>
      <c r="G43" s="145"/>
      <c r="H43" s="23"/>
      <c r="I43" s="1"/>
    </row>
    <row r="44" spans="1:9" ht="12.75">
      <c r="A44" s="38" t="s">
        <v>43</v>
      </c>
      <c r="B44" s="40"/>
      <c r="C44" s="107">
        <v>21172740</v>
      </c>
      <c r="D44" s="108"/>
      <c r="E44" s="23"/>
      <c r="F44" s="42"/>
      <c r="G44" s="109">
        <v>24961734</v>
      </c>
      <c r="H44" s="110"/>
      <c r="I44" s="1"/>
    </row>
    <row r="45" spans="1:9" ht="13.5" thickBot="1">
      <c r="A45" s="38" t="s">
        <v>31</v>
      </c>
      <c r="B45" s="41"/>
      <c r="C45" s="107">
        <v>10080406</v>
      </c>
      <c r="D45" s="108"/>
      <c r="E45" s="23"/>
      <c r="F45" s="27"/>
      <c r="G45" s="109">
        <v>16946377</v>
      </c>
      <c r="H45" s="110"/>
      <c r="I45" s="1"/>
    </row>
    <row r="46" spans="1:9" ht="13.5" thickBot="1">
      <c r="A46" s="37" t="s">
        <v>32</v>
      </c>
      <c r="B46" s="146"/>
      <c r="C46" s="147"/>
      <c r="D46" s="23"/>
      <c r="E46" s="24"/>
      <c r="F46" s="135"/>
      <c r="G46" s="136"/>
      <c r="H46" s="23"/>
      <c r="I46" s="1"/>
    </row>
    <row r="47" spans="1:9" ht="13.5" thickBot="1">
      <c r="A47" s="37" t="s">
        <v>33</v>
      </c>
      <c r="B47" s="144">
        <f>SUM(C48:D49)</f>
        <v>116783912.00000001</v>
      </c>
      <c r="C47" s="145"/>
      <c r="D47" s="23"/>
      <c r="E47" s="24"/>
      <c r="F47" s="144">
        <f>SUM(G48:H49)</f>
        <v>120176668</v>
      </c>
      <c r="G47" s="145"/>
      <c r="H47" s="23"/>
      <c r="I47" s="1"/>
    </row>
    <row r="48" spans="1:9" ht="12.75">
      <c r="A48" s="38" t="s">
        <v>34</v>
      </c>
      <c r="B48" s="40"/>
      <c r="C48" s="109">
        <f>119645462-37143605.73-1350100.71</f>
        <v>81151755.56000002</v>
      </c>
      <c r="D48" s="110"/>
      <c r="E48" s="23"/>
      <c r="F48" s="40"/>
      <c r="G48" s="107">
        <f>116314462-28326910.11-2017979</f>
        <v>85969572.89</v>
      </c>
      <c r="H48" s="108"/>
      <c r="I48" s="1"/>
    </row>
    <row r="49" spans="1:9" ht="13.5" thickBot="1">
      <c r="A49" s="38" t="s">
        <v>35</v>
      </c>
      <c r="B49" s="41"/>
      <c r="C49" s="107">
        <f>469450+35162706.44</f>
        <v>35632156.44</v>
      </c>
      <c r="D49" s="108"/>
      <c r="E49" s="23"/>
      <c r="F49" s="41"/>
      <c r="G49" s="109">
        <f>531206+33675889.11</f>
        <v>34207095.11</v>
      </c>
      <c r="H49" s="110"/>
      <c r="I49" s="1"/>
    </row>
    <row r="50" spans="1:9" ht="13.5" thickBot="1">
      <c r="A50" s="37" t="s">
        <v>36</v>
      </c>
      <c r="B50" s="144">
        <f>SUM(C51:D53)</f>
        <v>16951109</v>
      </c>
      <c r="C50" s="145"/>
      <c r="D50" s="23"/>
      <c r="E50" s="24"/>
      <c r="F50" s="144">
        <f>SUM(G51:H53)</f>
        <v>15038501</v>
      </c>
      <c r="G50" s="145"/>
      <c r="H50" s="23"/>
      <c r="I50" s="1"/>
    </row>
    <row r="51" spans="1:9" ht="12.75">
      <c r="A51" s="38" t="s">
        <v>37</v>
      </c>
      <c r="B51" s="23"/>
      <c r="C51" s="109">
        <v>1350100.71</v>
      </c>
      <c r="D51" s="110"/>
      <c r="E51" s="23"/>
      <c r="F51" s="23"/>
      <c r="G51" s="107">
        <v>2017979</v>
      </c>
      <c r="H51" s="108"/>
      <c r="I51" s="1"/>
    </row>
    <row r="52" spans="1:9" ht="12.75">
      <c r="A52" s="38" t="s">
        <v>44</v>
      </c>
      <c r="B52" s="23"/>
      <c r="C52" s="107">
        <v>965674</v>
      </c>
      <c r="D52" s="108"/>
      <c r="E52" s="23"/>
      <c r="F52" s="23"/>
      <c r="G52" s="109">
        <v>1290662</v>
      </c>
      <c r="H52" s="110"/>
      <c r="I52" s="1"/>
    </row>
    <row r="53" spans="1:9" ht="12.75">
      <c r="A53" s="38" t="s">
        <v>38</v>
      </c>
      <c r="B53" s="23"/>
      <c r="C53" s="107">
        <f>13368246+1267088.29</f>
        <v>14635334.29</v>
      </c>
      <c r="D53" s="108"/>
      <c r="E53" s="23"/>
      <c r="F53" s="47"/>
      <c r="G53" s="109">
        <f>10274200+3473639-2017979</f>
        <v>11729860</v>
      </c>
      <c r="H53" s="110"/>
      <c r="I53" s="1"/>
    </row>
    <row r="54" spans="1:9" ht="13.5" thickBot="1">
      <c r="A54" s="37"/>
      <c r="B54" s="23"/>
      <c r="C54" s="23"/>
      <c r="D54" s="23"/>
      <c r="E54" s="23"/>
      <c r="F54" s="23"/>
      <c r="G54" s="23"/>
      <c r="H54" s="23"/>
      <c r="I54" s="1"/>
    </row>
    <row r="55" spans="1:9" ht="13.5" thickBot="1">
      <c r="A55" s="37" t="s">
        <v>39</v>
      </c>
      <c r="B55" s="17"/>
      <c r="C55" s="29">
        <f>C36+B43+B46+B47+B50</f>
        <v>203107221</v>
      </c>
      <c r="D55" s="23"/>
      <c r="E55" s="24"/>
      <c r="F55" s="17"/>
      <c r="G55" s="29">
        <f>G36+F43+F46+F47+F50</f>
        <v>213480024</v>
      </c>
      <c r="H55" s="23"/>
      <c r="I55" s="1"/>
    </row>
    <row r="56" spans="1:9" ht="12.75">
      <c r="A56" s="37"/>
      <c r="B56" s="23"/>
      <c r="C56" s="23"/>
      <c r="D56" s="23"/>
      <c r="E56" s="23"/>
      <c r="F56" s="23"/>
      <c r="G56" s="23"/>
      <c r="H56" s="23"/>
      <c r="I56" s="1"/>
    </row>
    <row r="57" spans="1:9" ht="12.75">
      <c r="A57" s="4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44"/>
      <c r="B58" s="14"/>
      <c r="C58" s="106"/>
      <c r="D58" s="106"/>
      <c r="E58" s="14"/>
      <c r="F58" s="14"/>
      <c r="G58" s="14"/>
      <c r="I58" s="1"/>
    </row>
    <row r="59" spans="1:9" ht="12.75">
      <c r="A59" s="44" t="s">
        <v>40</v>
      </c>
      <c r="B59" s="14"/>
      <c r="C59" s="14"/>
      <c r="D59" s="14"/>
      <c r="E59" s="14"/>
      <c r="F59" s="14"/>
      <c r="G59" s="14"/>
      <c r="H59" s="14"/>
      <c r="I59" s="1"/>
    </row>
    <row r="60" spans="1:9" ht="12.75">
      <c r="A60" s="44" t="s">
        <v>41</v>
      </c>
      <c r="B60" s="14"/>
      <c r="C60" s="14"/>
      <c r="D60" s="14"/>
      <c r="E60" s="14"/>
      <c r="F60" s="14"/>
      <c r="G60" s="14"/>
      <c r="H60" s="14"/>
      <c r="I60" s="1"/>
    </row>
    <row r="61" spans="1:6" ht="12.75">
      <c r="A61" s="44"/>
      <c r="B61" s="14"/>
      <c r="C61" s="14"/>
      <c r="D61" s="14"/>
      <c r="E61" s="14"/>
      <c r="F61" s="14"/>
    </row>
  </sheetData>
  <sheetProtection/>
  <mergeCells count="77">
    <mergeCell ref="C52:D52"/>
    <mergeCell ref="C53:D53"/>
    <mergeCell ref="G14:H14"/>
    <mergeCell ref="G15:H15"/>
    <mergeCell ref="G16:H16"/>
    <mergeCell ref="G17:H17"/>
    <mergeCell ref="G52:H52"/>
    <mergeCell ref="G53:H53"/>
    <mergeCell ref="C49:D49"/>
    <mergeCell ref="G49:H49"/>
    <mergeCell ref="F43:G43"/>
    <mergeCell ref="F46:G46"/>
    <mergeCell ref="G39:H39"/>
    <mergeCell ref="G18:H18"/>
    <mergeCell ref="C44:D44"/>
    <mergeCell ref="C45:D45"/>
    <mergeCell ref="G44:H44"/>
    <mergeCell ref="G45:H45"/>
    <mergeCell ref="G40:H40"/>
    <mergeCell ref="G41:H41"/>
    <mergeCell ref="G42:H42"/>
    <mergeCell ref="C39:D39"/>
    <mergeCell ref="C40:D40"/>
    <mergeCell ref="C41:D41"/>
    <mergeCell ref="C42:D42"/>
    <mergeCell ref="F47:G47"/>
    <mergeCell ref="F50:G50"/>
    <mergeCell ref="B43:C43"/>
    <mergeCell ref="B46:C46"/>
    <mergeCell ref="B47:C47"/>
    <mergeCell ref="B50:C50"/>
    <mergeCell ref="G28:H28"/>
    <mergeCell ref="G23:H23"/>
    <mergeCell ref="G24:H24"/>
    <mergeCell ref="G25:H25"/>
    <mergeCell ref="C37:D37"/>
    <mergeCell ref="C38:D38"/>
    <mergeCell ref="G37:H37"/>
    <mergeCell ref="G38:H38"/>
    <mergeCell ref="G29:H29"/>
    <mergeCell ref="C24:D24"/>
    <mergeCell ref="F19:G19"/>
    <mergeCell ref="F20:G20"/>
    <mergeCell ref="G21:H21"/>
    <mergeCell ref="G22:H22"/>
    <mergeCell ref="G26:H26"/>
    <mergeCell ref="G27:H27"/>
    <mergeCell ref="C27:D27"/>
    <mergeCell ref="C28:D28"/>
    <mergeCell ref="C29:D29"/>
    <mergeCell ref="C14:D14"/>
    <mergeCell ref="C15:D15"/>
    <mergeCell ref="C16:D16"/>
    <mergeCell ref="C17:D17"/>
    <mergeCell ref="C18:D18"/>
    <mergeCell ref="B19:C19"/>
    <mergeCell ref="B20:C20"/>
    <mergeCell ref="F6:H6"/>
    <mergeCell ref="C25:D25"/>
    <mergeCell ref="C26:D26"/>
    <mergeCell ref="C21:D21"/>
    <mergeCell ref="C22:D22"/>
    <mergeCell ref="C23:D23"/>
    <mergeCell ref="B12:C12"/>
    <mergeCell ref="B13:C13"/>
    <mergeCell ref="F12:G12"/>
    <mergeCell ref="F13:G13"/>
    <mergeCell ref="C58:D58"/>
    <mergeCell ref="G51:H51"/>
    <mergeCell ref="C51:D51"/>
    <mergeCell ref="G48:H48"/>
    <mergeCell ref="C48:D48"/>
    <mergeCell ref="A4:E4"/>
    <mergeCell ref="A5:E5"/>
    <mergeCell ref="A6:E6"/>
    <mergeCell ref="F4:H4"/>
    <mergeCell ref="F5:H5"/>
  </mergeCells>
  <printOptions/>
  <pageMargins left="0.52" right="0.75" top="0.24" bottom="0.42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67"/>
  <sheetViews>
    <sheetView zoomScale="75" zoomScaleNormal="75" zoomScalePageLayoutView="0" workbookViewId="0" topLeftCell="A34">
      <selection activeCell="G65" sqref="G65"/>
    </sheetView>
  </sheetViews>
  <sheetFormatPr defaultColWidth="11.421875" defaultRowHeight="12.75"/>
  <cols>
    <col min="1" max="1" width="59.28125" style="0" bestFit="1" customWidth="1"/>
    <col min="2" max="2" width="5.7109375" style="0" customWidth="1"/>
    <col min="3" max="3" width="14.28125" style="0" bestFit="1" customWidth="1"/>
    <col min="4" max="4" width="5.7109375" style="0" customWidth="1"/>
    <col min="5" max="5" width="2.140625" style="0" customWidth="1"/>
    <col min="6" max="6" width="5.7109375" style="0" customWidth="1"/>
    <col min="7" max="7" width="14.28125" style="0" bestFit="1" customWidth="1"/>
    <col min="8" max="8" width="6.00390625" style="0" customWidth="1"/>
    <col min="9" max="9" width="2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11" t="s">
        <v>114</v>
      </c>
      <c r="B4" s="112"/>
      <c r="C4" s="112"/>
      <c r="D4" s="112"/>
      <c r="E4" s="113"/>
      <c r="F4" s="120" t="s">
        <v>42</v>
      </c>
      <c r="G4" s="121"/>
      <c r="H4" s="122"/>
      <c r="I4" s="1"/>
    </row>
    <row r="5" spans="1:9" ht="18" customHeight="1">
      <c r="A5" s="114"/>
      <c r="B5" s="115"/>
      <c r="C5" s="115"/>
      <c r="D5" s="115"/>
      <c r="E5" s="116"/>
      <c r="F5" s="123" t="s">
        <v>116</v>
      </c>
      <c r="G5" s="124"/>
      <c r="H5" s="125"/>
      <c r="I5" s="1"/>
    </row>
    <row r="6" spans="1:9" ht="18">
      <c r="A6" s="117" t="s">
        <v>115</v>
      </c>
      <c r="B6" s="118"/>
      <c r="C6" s="118"/>
      <c r="D6" s="118"/>
      <c r="E6" s="119"/>
      <c r="F6" s="126" t="s">
        <v>113</v>
      </c>
      <c r="G6" s="127"/>
      <c r="H6" s="128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45</v>
      </c>
      <c r="B8" s="1"/>
      <c r="C8" s="1"/>
      <c r="D8" s="1"/>
      <c r="E8" s="1"/>
      <c r="F8" s="1"/>
      <c r="G8" s="1"/>
      <c r="H8" s="1"/>
      <c r="I8" s="1"/>
    </row>
    <row r="9" spans="1:9" ht="12.75">
      <c r="A9" s="39"/>
      <c r="B9" s="3"/>
      <c r="C9" s="51"/>
      <c r="D9" s="3"/>
      <c r="E9" s="3"/>
      <c r="F9" s="3"/>
      <c r="G9" s="51"/>
      <c r="H9" s="103" t="s">
        <v>112</v>
      </c>
      <c r="I9" s="1"/>
    </row>
    <row r="10" spans="1:9" ht="16.5" thickBot="1">
      <c r="A10" s="54"/>
      <c r="B10" s="63"/>
      <c r="C10" s="62">
        <v>38717</v>
      </c>
      <c r="D10" s="56"/>
      <c r="E10" s="57"/>
      <c r="F10" s="61"/>
      <c r="G10" s="62">
        <v>39082</v>
      </c>
      <c r="H10" s="55"/>
      <c r="I10" s="11"/>
    </row>
    <row r="11" spans="1:9" ht="15" customHeight="1">
      <c r="A11" s="64" t="s">
        <v>46</v>
      </c>
      <c r="B11" s="150">
        <f>C12+C14+C15+C16+C17+C18</f>
        <v>23926320</v>
      </c>
      <c r="C11" s="151"/>
      <c r="D11" s="73"/>
      <c r="E11" s="73"/>
      <c r="F11" s="150">
        <f>G12+G14+G15+G16+G17+G18</f>
        <v>29179367</v>
      </c>
      <c r="G11" s="151"/>
      <c r="H11" s="73"/>
      <c r="I11" s="1"/>
    </row>
    <row r="12" spans="1:9" ht="15" customHeight="1">
      <c r="A12" s="65" t="s">
        <v>47</v>
      </c>
      <c r="B12" s="73"/>
      <c r="C12" s="158">
        <v>20174290</v>
      </c>
      <c r="D12" s="149"/>
      <c r="E12" s="73"/>
      <c r="F12" s="73"/>
      <c r="G12" s="129">
        <v>26014426</v>
      </c>
      <c r="H12" s="110"/>
      <c r="I12" s="1"/>
    </row>
    <row r="13" spans="1:9" ht="15" customHeight="1">
      <c r="A13" s="66" t="s">
        <v>48</v>
      </c>
      <c r="B13" s="73"/>
      <c r="C13" s="148">
        <v>1255089</v>
      </c>
      <c r="D13" s="149"/>
      <c r="E13" s="73"/>
      <c r="F13" s="73"/>
      <c r="G13" s="129">
        <v>1324687</v>
      </c>
      <c r="H13" s="110"/>
      <c r="I13" s="1"/>
    </row>
    <row r="14" spans="1:9" ht="15" customHeight="1">
      <c r="A14" s="67" t="s">
        <v>87</v>
      </c>
      <c r="B14" s="73"/>
      <c r="C14" s="148"/>
      <c r="D14" s="149"/>
      <c r="E14" s="73"/>
      <c r="F14" s="73"/>
      <c r="G14" s="129"/>
      <c r="H14" s="110"/>
      <c r="I14" s="1"/>
    </row>
    <row r="15" spans="1:9" ht="15" customHeight="1">
      <c r="A15" s="67" t="s">
        <v>49</v>
      </c>
      <c r="B15" s="73"/>
      <c r="C15" s="148"/>
      <c r="D15" s="149"/>
      <c r="E15" s="73"/>
      <c r="F15" s="73"/>
      <c r="G15" s="129"/>
      <c r="H15" s="110"/>
      <c r="I15" s="1"/>
    </row>
    <row r="16" spans="1:9" ht="15" customHeight="1">
      <c r="A16" s="67" t="s">
        <v>50</v>
      </c>
      <c r="B16" s="73"/>
      <c r="C16" s="148"/>
      <c r="D16" s="149"/>
      <c r="E16" s="73"/>
      <c r="F16" s="73"/>
      <c r="G16" s="129"/>
      <c r="H16" s="110"/>
      <c r="I16" s="1"/>
    </row>
    <row r="17" spans="1:9" ht="15" customHeight="1">
      <c r="A17" s="67" t="s">
        <v>51</v>
      </c>
      <c r="B17" s="73"/>
      <c r="C17" s="148"/>
      <c r="D17" s="149"/>
      <c r="E17" s="73"/>
      <c r="F17" s="73"/>
      <c r="G17" s="129"/>
      <c r="H17" s="110"/>
      <c r="I17" s="1"/>
    </row>
    <row r="18" spans="1:9" ht="12.75">
      <c r="A18" s="65" t="s">
        <v>52</v>
      </c>
      <c r="B18" s="73"/>
      <c r="C18" s="148">
        <v>3752030</v>
      </c>
      <c r="D18" s="149"/>
      <c r="E18" s="73"/>
      <c r="F18" s="73"/>
      <c r="G18" s="129">
        <v>3164941</v>
      </c>
      <c r="H18" s="110"/>
      <c r="I18" s="1"/>
    </row>
    <row r="19" spans="1:9" ht="5.25" customHeight="1" thickBot="1">
      <c r="A19" s="65"/>
      <c r="B19" s="73"/>
      <c r="C19" s="23"/>
      <c r="D19" s="23"/>
      <c r="E19" s="73"/>
      <c r="F19" s="73"/>
      <c r="G19" s="23"/>
      <c r="H19" s="23"/>
      <c r="I19" s="1"/>
    </row>
    <row r="20" spans="1:9" s="5" customFormat="1" ht="15.75" thickBot="1">
      <c r="A20" s="64" t="s">
        <v>53</v>
      </c>
      <c r="B20" s="133">
        <f>SUM(C21:D28)</f>
        <v>20384175</v>
      </c>
      <c r="C20" s="134"/>
      <c r="D20" s="47"/>
      <c r="E20" s="75"/>
      <c r="F20" s="150">
        <f>SUM(G21:H28)</f>
        <v>28008440</v>
      </c>
      <c r="G20" s="151"/>
      <c r="H20" s="47"/>
      <c r="I20" s="2"/>
    </row>
    <row r="21" spans="1:9" ht="12.75">
      <c r="A21" s="68" t="s">
        <v>54</v>
      </c>
      <c r="B21" s="73"/>
      <c r="C21" s="129">
        <v>4923208</v>
      </c>
      <c r="D21" s="110"/>
      <c r="E21" s="73"/>
      <c r="F21" s="73"/>
      <c r="G21" s="148">
        <v>5602624</v>
      </c>
      <c r="H21" s="149"/>
      <c r="I21" s="1"/>
    </row>
    <row r="22" spans="1:9" ht="12.75">
      <c r="A22" s="68" t="s">
        <v>55</v>
      </c>
      <c r="B22" s="73"/>
      <c r="C22" s="109">
        <v>9509357</v>
      </c>
      <c r="D22" s="110"/>
      <c r="E22" s="73"/>
      <c r="F22" s="73"/>
      <c r="G22" s="148">
        <v>15063509</v>
      </c>
      <c r="H22" s="149"/>
      <c r="I22" s="1"/>
    </row>
    <row r="23" spans="1:9" ht="12.75">
      <c r="A23" s="68" t="s">
        <v>89</v>
      </c>
      <c r="B23" s="73"/>
      <c r="C23" s="109">
        <v>4176339</v>
      </c>
      <c r="D23" s="110"/>
      <c r="E23" s="73"/>
      <c r="F23" s="73"/>
      <c r="G23" s="148">
        <v>4115599</v>
      </c>
      <c r="H23" s="149"/>
      <c r="I23" s="1"/>
    </row>
    <row r="24" spans="1:9" ht="12.75">
      <c r="A24" s="68" t="s">
        <v>56</v>
      </c>
      <c r="B24" s="73"/>
      <c r="C24" s="109">
        <v>2212602</v>
      </c>
      <c r="D24" s="110"/>
      <c r="E24" s="73"/>
      <c r="F24" s="73"/>
      <c r="G24" s="148">
        <v>2478908</v>
      </c>
      <c r="H24" s="149"/>
      <c r="I24" s="1"/>
    </row>
    <row r="25" spans="1:9" ht="14.25" customHeight="1">
      <c r="A25" s="69" t="s">
        <v>57</v>
      </c>
      <c r="B25" s="73"/>
      <c r="C25" s="109">
        <v>-1300353</v>
      </c>
      <c r="D25" s="110"/>
      <c r="E25" s="73"/>
      <c r="F25" s="73"/>
      <c r="G25" s="148">
        <v>-42568</v>
      </c>
      <c r="H25" s="149"/>
      <c r="I25" s="1"/>
    </row>
    <row r="26" spans="1:9" ht="14.25" customHeight="1">
      <c r="A26" s="69" t="s">
        <v>58</v>
      </c>
      <c r="B26" s="73"/>
      <c r="C26" s="109">
        <v>842622</v>
      </c>
      <c r="D26" s="110"/>
      <c r="E26" s="73"/>
      <c r="F26" s="73"/>
      <c r="G26" s="148">
        <v>759265</v>
      </c>
      <c r="H26" s="149"/>
      <c r="I26" s="1"/>
    </row>
    <row r="27" spans="1:9" ht="14.25" customHeight="1">
      <c r="A27" s="69" t="s">
        <v>59</v>
      </c>
      <c r="B27" s="73"/>
      <c r="C27" s="109">
        <v>20400</v>
      </c>
      <c r="D27" s="110"/>
      <c r="E27" s="73"/>
      <c r="F27" s="73"/>
      <c r="G27" s="148">
        <v>31103</v>
      </c>
      <c r="H27" s="149"/>
      <c r="I27" s="1"/>
    </row>
    <row r="28" spans="1:9" ht="12.75">
      <c r="A28" s="68" t="s">
        <v>60</v>
      </c>
      <c r="B28" s="73"/>
      <c r="C28" s="109"/>
      <c r="D28" s="110"/>
      <c r="E28" s="73"/>
      <c r="F28" s="73"/>
      <c r="G28" s="148"/>
      <c r="H28" s="149"/>
      <c r="I28" s="1"/>
    </row>
    <row r="29" spans="1:9" ht="3.75" customHeight="1" thickBot="1">
      <c r="A29" s="70"/>
      <c r="B29" s="73"/>
      <c r="C29" s="76"/>
      <c r="D29" s="77"/>
      <c r="E29" s="14"/>
      <c r="F29" s="73"/>
      <c r="G29" s="30"/>
      <c r="H29" s="59"/>
      <c r="I29" s="1"/>
    </row>
    <row r="30" spans="1:9" s="5" customFormat="1" ht="13.5" thickBot="1">
      <c r="A30" s="65" t="s">
        <v>61</v>
      </c>
      <c r="B30" s="133">
        <f>B11-B20</f>
        <v>3542145</v>
      </c>
      <c r="C30" s="134"/>
      <c r="D30" s="47"/>
      <c r="E30" s="75"/>
      <c r="F30" s="133">
        <f>F11-F20</f>
        <v>1170927</v>
      </c>
      <c r="G30" s="134"/>
      <c r="H30" s="47"/>
      <c r="I30" s="2"/>
    </row>
    <row r="31" spans="1:9" ht="5.25" customHeight="1">
      <c r="A31" s="65"/>
      <c r="B31" s="157"/>
      <c r="C31" s="157"/>
      <c r="D31" s="23"/>
      <c r="E31" s="73"/>
      <c r="F31" s="157"/>
      <c r="G31" s="157"/>
      <c r="H31" s="23"/>
      <c r="I31" s="1"/>
    </row>
    <row r="32" spans="1:9" ht="15" customHeight="1">
      <c r="A32" s="68" t="s">
        <v>62</v>
      </c>
      <c r="B32" s="73"/>
      <c r="C32" s="155">
        <f>SUM(C33:D34)</f>
        <v>1318105</v>
      </c>
      <c r="D32" s="156"/>
      <c r="E32" s="73"/>
      <c r="F32" s="73"/>
      <c r="G32" s="155">
        <f>SUM(G33:H34)</f>
        <v>1242433</v>
      </c>
      <c r="H32" s="156"/>
      <c r="I32" s="1"/>
    </row>
    <row r="33" spans="1:9" ht="15" customHeight="1">
      <c r="A33" s="71" t="s">
        <v>63</v>
      </c>
      <c r="B33" s="73"/>
      <c r="C33" s="148"/>
      <c r="D33" s="149"/>
      <c r="E33" s="73"/>
      <c r="F33" s="73"/>
      <c r="G33" s="148"/>
      <c r="H33" s="149"/>
      <c r="I33" s="1"/>
    </row>
    <row r="34" spans="1:9" ht="15" customHeight="1">
      <c r="A34" s="71" t="s">
        <v>64</v>
      </c>
      <c r="B34" s="73"/>
      <c r="C34" s="148">
        <v>1318105</v>
      </c>
      <c r="D34" s="149"/>
      <c r="E34" s="73"/>
      <c r="F34" s="73"/>
      <c r="G34" s="148">
        <v>1242433</v>
      </c>
      <c r="H34" s="149"/>
      <c r="I34" s="1"/>
    </row>
    <row r="35" spans="1:9" ht="12.75">
      <c r="A35" s="68" t="s">
        <v>65</v>
      </c>
      <c r="B35" s="73"/>
      <c r="C35" s="148"/>
      <c r="D35" s="149"/>
      <c r="E35" s="73"/>
      <c r="F35" s="73"/>
      <c r="G35" s="109"/>
      <c r="H35" s="110"/>
      <c r="I35" s="1"/>
    </row>
    <row r="36" spans="1:9" ht="3.75" customHeight="1">
      <c r="A36" s="68"/>
      <c r="B36" s="23"/>
      <c r="C36" s="82"/>
      <c r="D36" s="82"/>
      <c r="E36" s="23"/>
      <c r="F36" s="23"/>
      <c r="G36" s="82"/>
      <c r="H36" s="82"/>
      <c r="I36" s="3"/>
    </row>
    <row r="37" spans="1:9" ht="12.75">
      <c r="A37" s="68" t="s">
        <v>66</v>
      </c>
      <c r="B37" s="73"/>
      <c r="C37" s="129">
        <v>3635556</v>
      </c>
      <c r="D37" s="130"/>
      <c r="E37" s="73"/>
      <c r="F37" s="73"/>
      <c r="G37" s="129">
        <v>3935223</v>
      </c>
      <c r="H37" s="130"/>
      <c r="I37" s="1"/>
    </row>
    <row r="38" spans="1:9" ht="12.75">
      <c r="A38" s="68" t="s">
        <v>67</v>
      </c>
      <c r="B38" s="73"/>
      <c r="C38" s="109"/>
      <c r="D38" s="110"/>
      <c r="E38" s="73"/>
      <c r="F38" s="73"/>
      <c r="G38" s="109"/>
      <c r="H38" s="110"/>
      <c r="I38" s="1"/>
    </row>
    <row r="39" spans="1:9" ht="12.75">
      <c r="A39" s="68" t="s">
        <v>68</v>
      </c>
      <c r="B39" s="73"/>
      <c r="C39" s="109"/>
      <c r="D39" s="110"/>
      <c r="E39" s="73"/>
      <c r="F39" s="73"/>
      <c r="G39" s="109"/>
      <c r="H39" s="110"/>
      <c r="I39" s="1"/>
    </row>
    <row r="40" spans="1:9" ht="6" customHeight="1" thickBot="1">
      <c r="A40" s="65"/>
      <c r="B40" s="154"/>
      <c r="C40" s="154"/>
      <c r="D40" s="23"/>
      <c r="E40" s="73"/>
      <c r="F40" s="154"/>
      <c r="G40" s="154"/>
      <c r="H40" s="23"/>
      <c r="I40" s="1"/>
    </row>
    <row r="41" spans="1:9" s="5" customFormat="1" ht="13.5" thickBot="1">
      <c r="A41" s="65" t="s">
        <v>69</v>
      </c>
      <c r="B41" s="133">
        <f>C32+C35-C37-C38-C39</f>
        <v>-2317451</v>
      </c>
      <c r="C41" s="134"/>
      <c r="D41" s="75"/>
      <c r="E41" s="75"/>
      <c r="F41" s="133">
        <f>G32+G35-G37-G38-G39</f>
        <v>-2692790</v>
      </c>
      <c r="G41" s="134"/>
      <c r="H41" s="75"/>
      <c r="I41" s="2"/>
    </row>
    <row r="42" spans="1:9" ht="13.5" thickBot="1">
      <c r="A42" s="72"/>
      <c r="B42" s="74"/>
      <c r="C42" s="74"/>
      <c r="D42" s="23"/>
      <c r="E42" s="23"/>
      <c r="F42" s="74"/>
      <c r="G42" s="74"/>
      <c r="H42" s="23"/>
      <c r="I42" s="3"/>
    </row>
    <row r="43" spans="1:9" s="5" customFormat="1" ht="13.5" thickBot="1">
      <c r="A43" s="65" t="s">
        <v>70</v>
      </c>
      <c r="B43" s="133">
        <f>B30+B41</f>
        <v>1224694</v>
      </c>
      <c r="C43" s="134"/>
      <c r="D43" s="78"/>
      <c r="E43" s="75"/>
      <c r="F43" s="133">
        <f>F30+F41</f>
        <v>-1521863</v>
      </c>
      <c r="G43" s="134"/>
      <c r="H43" s="78"/>
      <c r="I43" s="2"/>
    </row>
    <row r="44" spans="1:9" ht="9" customHeight="1">
      <c r="A44" s="65"/>
      <c r="B44" s="23"/>
      <c r="C44" s="23"/>
      <c r="D44" s="23"/>
      <c r="E44" s="73"/>
      <c r="F44" s="23"/>
      <c r="G44" s="23"/>
      <c r="H44" s="23"/>
      <c r="I44" s="1"/>
    </row>
    <row r="45" spans="1:9" ht="15" customHeight="1">
      <c r="A45" s="68" t="s">
        <v>71</v>
      </c>
      <c r="B45" s="73"/>
      <c r="C45" s="109"/>
      <c r="D45" s="110"/>
      <c r="E45" s="73"/>
      <c r="F45" s="73"/>
      <c r="G45" s="109"/>
      <c r="H45" s="110"/>
      <c r="I45" s="1"/>
    </row>
    <row r="46" spans="1:9" ht="25.5">
      <c r="A46" s="69" t="s">
        <v>72</v>
      </c>
      <c r="B46" s="73"/>
      <c r="C46" s="109"/>
      <c r="D46" s="110"/>
      <c r="E46" s="73"/>
      <c r="F46" s="73"/>
      <c r="G46" s="109"/>
      <c r="H46" s="110"/>
      <c r="I46" s="1"/>
    </row>
    <row r="47" spans="1:9" ht="25.5">
      <c r="A47" s="68" t="s">
        <v>73</v>
      </c>
      <c r="B47" s="73"/>
      <c r="C47" s="109"/>
      <c r="D47" s="110"/>
      <c r="E47" s="73"/>
      <c r="F47" s="73"/>
      <c r="G47" s="109"/>
      <c r="H47" s="110"/>
      <c r="I47" s="1"/>
    </row>
    <row r="48" spans="1:9" ht="15" customHeight="1">
      <c r="A48" s="68" t="s">
        <v>74</v>
      </c>
      <c r="B48" s="73"/>
      <c r="C48" s="109">
        <v>95005</v>
      </c>
      <c r="D48" s="110"/>
      <c r="E48" s="73"/>
      <c r="F48" s="73"/>
      <c r="G48" s="109">
        <v>1023922</v>
      </c>
      <c r="H48" s="110"/>
      <c r="I48" s="1"/>
    </row>
    <row r="49" spans="1:9" ht="15" customHeight="1">
      <c r="A49" s="68" t="s">
        <v>75</v>
      </c>
      <c r="B49" s="73"/>
      <c r="C49" s="109"/>
      <c r="D49" s="110"/>
      <c r="E49" s="73"/>
      <c r="F49" s="73"/>
      <c r="G49" s="109"/>
      <c r="H49" s="110"/>
      <c r="I49" s="1"/>
    </row>
    <row r="50" spans="1:9" ht="5.25" customHeight="1">
      <c r="A50" s="68"/>
      <c r="B50" s="73"/>
      <c r="C50" s="23"/>
      <c r="D50" s="23"/>
      <c r="E50" s="73"/>
      <c r="F50" s="73"/>
      <c r="G50" s="23"/>
      <c r="H50" s="23"/>
      <c r="I50" s="1"/>
    </row>
    <row r="51" spans="1:9" ht="15" customHeight="1">
      <c r="A51" s="68" t="s">
        <v>76</v>
      </c>
      <c r="B51" s="73"/>
      <c r="C51" s="109"/>
      <c r="D51" s="110"/>
      <c r="E51" s="73"/>
      <c r="F51" s="73"/>
      <c r="G51" s="109"/>
      <c r="H51" s="110"/>
      <c r="I51" s="1"/>
    </row>
    <row r="52" spans="1:9" ht="15" customHeight="1">
      <c r="A52" s="68" t="s">
        <v>77</v>
      </c>
      <c r="B52" s="73"/>
      <c r="C52" s="109"/>
      <c r="D52" s="110"/>
      <c r="E52" s="73"/>
      <c r="F52" s="73"/>
      <c r="G52" s="109"/>
      <c r="H52" s="110"/>
      <c r="I52" s="1"/>
    </row>
    <row r="53" spans="1:9" ht="15" customHeight="1">
      <c r="A53" s="68" t="s">
        <v>78</v>
      </c>
      <c r="B53" s="73"/>
      <c r="C53" s="109"/>
      <c r="D53" s="110"/>
      <c r="E53" s="73"/>
      <c r="F53" s="73"/>
      <c r="G53" s="109"/>
      <c r="H53" s="110"/>
      <c r="I53" s="1"/>
    </row>
    <row r="54" spans="1:9" ht="15" customHeight="1">
      <c r="A54" s="68" t="s">
        <v>79</v>
      </c>
      <c r="B54" s="73"/>
      <c r="C54" s="109">
        <v>180210</v>
      </c>
      <c r="D54" s="110"/>
      <c r="E54" s="73"/>
      <c r="F54" s="73"/>
      <c r="G54" s="109">
        <v>1264369</v>
      </c>
      <c r="H54" s="110"/>
      <c r="I54" s="1"/>
    </row>
    <row r="55" spans="1:9" ht="15" customHeight="1">
      <c r="A55" s="68" t="s">
        <v>80</v>
      </c>
      <c r="B55" s="73"/>
      <c r="C55" s="109"/>
      <c r="D55" s="110"/>
      <c r="E55" s="73"/>
      <c r="F55" s="73"/>
      <c r="G55" s="109"/>
      <c r="H55" s="110"/>
      <c r="I55" s="1"/>
    </row>
    <row r="56" spans="1:9" ht="6" customHeight="1" thickBot="1">
      <c r="A56" s="65"/>
      <c r="B56" s="73"/>
      <c r="C56" s="23"/>
      <c r="D56" s="23"/>
      <c r="E56" s="73"/>
      <c r="F56" s="73"/>
      <c r="G56" s="23"/>
      <c r="H56" s="23"/>
      <c r="I56" s="1"/>
    </row>
    <row r="57" spans="1:9" s="5" customFormat="1" ht="15" customHeight="1" thickBot="1">
      <c r="A57" s="65" t="s">
        <v>81</v>
      </c>
      <c r="B57" s="133">
        <f>C45+C46+C47+C48+C49+-C51-C52-C53-C54-C55</f>
        <v>-85205</v>
      </c>
      <c r="C57" s="134"/>
      <c r="D57" s="78"/>
      <c r="E57" s="75"/>
      <c r="F57" s="133">
        <f>G45+G46+G47+G48+G49+-G51-G52-G53-G54-G55</f>
        <v>-240447</v>
      </c>
      <c r="G57" s="134"/>
      <c r="H57" s="78"/>
      <c r="I57" s="2"/>
    </row>
    <row r="58" spans="1:9" ht="6" customHeight="1" thickBot="1">
      <c r="A58" s="65"/>
      <c r="B58" s="73"/>
      <c r="C58" s="23"/>
      <c r="D58" s="23"/>
      <c r="E58" s="73"/>
      <c r="F58" s="73"/>
      <c r="G58" s="23"/>
      <c r="H58" s="23"/>
      <c r="I58" s="1"/>
    </row>
    <row r="59" spans="1:9" s="5" customFormat="1" ht="13.5" thickBot="1">
      <c r="A59" s="65" t="s">
        <v>82</v>
      </c>
      <c r="B59" s="133">
        <f>B43+B57</f>
        <v>1139489</v>
      </c>
      <c r="C59" s="134"/>
      <c r="D59" s="79"/>
      <c r="E59" s="75"/>
      <c r="F59" s="133">
        <f>F43+F57</f>
        <v>-1762310</v>
      </c>
      <c r="G59" s="134"/>
      <c r="H59" s="79"/>
      <c r="I59" s="2"/>
    </row>
    <row r="60" spans="1:9" ht="15" customHeight="1">
      <c r="A60" s="68" t="s">
        <v>83</v>
      </c>
      <c r="B60" s="73"/>
      <c r="C60" s="129"/>
      <c r="D60" s="130"/>
      <c r="E60" s="73"/>
      <c r="F60" s="73"/>
      <c r="G60" s="129"/>
      <c r="H60" s="130"/>
      <c r="I60" s="1"/>
    </row>
    <row r="61" spans="1:9" ht="15" customHeight="1" thickBot="1">
      <c r="A61" s="68" t="s">
        <v>84</v>
      </c>
      <c r="B61" s="73"/>
      <c r="C61" s="131"/>
      <c r="D61" s="132"/>
      <c r="E61" s="73"/>
      <c r="F61" s="73"/>
      <c r="G61" s="131"/>
      <c r="H61" s="132"/>
      <c r="I61" s="1"/>
    </row>
    <row r="62" spans="1:9" s="50" customFormat="1" ht="13.5" thickBot="1">
      <c r="A62" s="65" t="s">
        <v>85</v>
      </c>
      <c r="B62" s="152">
        <f>B59-C60-C61</f>
        <v>1139489</v>
      </c>
      <c r="C62" s="153"/>
      <c r="D62" s="80"/>
      <c r="E62" s="81"/>
      <c r="F62" s="152">
        <f>F59-G60-G61</f>
        <v>-1762310</v>
      </c>
      <c r="G62" s="153"/>
      <c r="H62" s="80"/>
      <c r="I62" s="53"/>
    </row>
    <row r="63" spans="1:9" ht="9" customHeight="1">
      <c r="A63" s="2"/>
      <c r="B63" s="1"/>
      <c r="C63" s="1"/>
      <c r="D63" s="1"/>
      <c r="E63" s="1"/>
      <c r="F63" s="1"/>
      <c r="G63" s="1"/>
      <c r="H63" s="1"/>
      <c r="I63" s="1"/>
    </row>
    <row r="64" spans="1:9" s="49" customFormat="1" ht="18" customHeight="1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 customHeight="1">
      <c r="A65" s="44" t="s">
        <v>86</v>
      </c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44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ht="15" customHeight="1"/>
  </sheetData>
  <sheetProtection/>
  <mergeCells count="94">
    <mergeCell ref="G13:H13"/>
    <mergeCell ref="G27:H27"/>
    <mergeCell ref="C33:D33"/>
    <mergeCell ref="G33:H33"/>
    <mergeCell ref="F30:G30"/>
    <mergeCell ref="F31:G31"/>
    <mergeCell ref="G32:H32"/>
    <mergeCell ref="G15:H15"/>
    <mergeCell ref="G16:H16"/>
    <mergeCell ref="F4:H4"/>
    <mergeCell ref="F5:H5"/>
    <mergeCell ref="F6:H6"/>
    <mergeCell ref="F62:G62"/>
    <mergeCell ref="G54:H54"/>
    <mergeCell ref="G55:H55"/>
    <mergeCell ref="F57:G57"/>
    <mergeCell ref="F59:G59"/>
    <mergeCell ref="G52:H52"/>
    <mergeCell ref="G53:H53"/>
    <mergeCell ref="G46:H46"/>
    <mergeCell ref="G60:H60"/>
    <mergeCell ref="G61:H61"/>
    <mergeCell ref="G47:H47"/>
    <mergeCell ref="G48:H48"/>
    <mergeCell ref="G49:H49"/>
    <mergeCell ref="G51:H51"/>
    <mergeCell ref="G37:H37"/>
    <mergeCell ref="G38:H38"/>
    <mergeCell ref="G34:H34"/>
    <mergeCell ref="F41:G41"/>
    <mergeCell ref="F43:G43"/>
    <mergeCell ref="G45:H45"/>
    <mergeCell ref="G18:H18"/>
    <mergeCell ref="F20:G20"/>
    <mergeCell ref="G21:H21"/>
    <mergeCell ref="G22:H22"/>
    <mergeCell ref="G23:H23"/>
    <mergeCell ref="G24:H24"/>
    <mergeCell ref="B11:C11"/>
    <mergeCell ref="C45:D45"/>
    <mergeCell ref="C46:D46"/>
    <mergeCell ref="C47:D47"/>
    <mergeCell ref="C32:D32"/>
    <mergeCell ref="C18:D18"/>
    <mergeCell ref="B31:C31"/>
    <mergeCell ref="C12:D12"/>
    <mergeCell ref="C15:D15"/>
    <mergeCell ref="C13:D13"/>
    <mergeCell ref="B40:C40"/>
    <mergeCell ref="C25:D25"/>
    <mergeCell ref="C28:D28"/>
    <mergeCell ref="G25:H25"/>
    <mergeCell ref="G35:H35"/>
    <mergeCell ref="G28:H28"/>
    <mergeCell ref="G26:H26"/>
    <mergeCell ref="G39:H39"/>
    <mergeCell ref="F40:G40"/>
    <mergeCell ref="C34:D34"/>
    <mergeCell ref="C60:D60"/>
    <mergeCell ref="C61:D61"/>
    <mergeCell ref="C52:D52"/>
    <mergeCell ref="B41:C41"/>
    <mergeCell ref="B43:C43"/>
    <mergeCell ref="C48:D48"/>
    <mergeCell ref="C49:D49"/>
    <mergeCell ref="C51:D51"/>
    <mergeCell ref="C53:D53"/>
    <mergeCell ref="C37:D37"/>
    <mergeCell ref="C38:D38"/>
    <mergeCell ref="C39:D39"/>
    <mergeCell ref="B30:C30"/>
    <mergeCell ref="C35:D35"/>
    <mergeCell ref="B62:C62"/>
    <mergeCell ref="B59:C59"/>
    <mergeCell ref="C54:D54"/>
    <mergeCell ref="C55:D55"/>
    <mergeCell ref="B57:C57"/>
    <mergeCell ref="C26:D26"/>
    <mergeCell ref="C27:D27"/>
    <mergeCell ref="B20:C20"/>
    <mergeCell ref="C21:D21"/>
    <mergeCell ref="C23:D23"/>
    <mergeCell ref="C24:D24"/>
    <mergeCell ref="C22:D22"/>
    <mergeCell ref="C17:D17"/>
    <mergeCell ref="G17:H17"/>
    <mergeCell ref="A4:E4"/>
    <mergeCell ref="A5:E5"/>
    <mergeCell ref="A6:E6"/>
    <mergeCell ref="F11:G11"/>
    <mergeCell ref="G12:H12"/>
    <mergeCell ref="C14:D14"/>
    <mergeCell ref="G14:H14"/>
    <mergeCell ref="C16:D16"/>
  </mergeCells>
  <printOptions/>
  <pageMargins left="0.33" right="0.45" top="0.35" bottom="0.33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48"/>
  <sheetViews>
    <sheetView zoomScalePageLayoutView="0" workbookViewId="0" topLeftCell="B37">
      <selection activeCell="D45" sqref="D45"/>
    </sheetView>
  </sheetViews>
  <sheetFormatPr defaultColWidth="11.421875" defaultRowHeight="12.75"/>
  <cols>
    <col min="1" max="1" width="62.57421875" style="5" customWidth="1"/>
    <col min="2" max="2" width="5.28125" style="0" customWidth="1"/>
    <col min="3" max="3" width="23.140625" style="0" customWidth="1"/>
    <col min="4" max="4" width="4.28125" style="0" customWidth="1"/>
    <col min="5" max="5" width="21.8515625" style="0" customWidth="1"/>
    <col min="6" max="6" width="3.8515625" style="0" customWidth="1"/>
  </cols>
  <sheetData>
    <row r="1" spans="1:6" s="6" customFormat="1" ht="15.75">
      <c r="A1" s="7" t="s">
        <v>0</v>
      </c>
      <c r="B1" s="12"/>
      <c r="C1" s="12"/>
      <c r="D1" s="12"/>
      <c r="E1" s="12"/>
      <c r="F1" s="4"/>
    </row>
    <row r="2" spans="1:6" s="6" customFormat="1" ht="15.75">
      <c r="A2" s="7" t="s">
        <v>1</v>
      </c>
      <c r="B2" s="12"/>
      <c r="C2" s="12"/>
      <c r="D2" s="12"/>
      <c r="E2" s="12"/>
      <c r="F2" s="4"/>
    </row>
    <row r="3" spans="1:6" s="6" customFormat="1" ht="15.75">
      <c r="A3" s="83"/>
      <c r="B3" s="13"/>
      <c r="C3" s="13"/>
      <c r="D3" s="13"/>
      <c r="E3" s="13"/>
      <c r="F3" s="4"/>
    </row>
    <row r="4" spans="1:6" ht="15.75">
      <c r="A4" s="86" t="s">
        <v>114</v>
      </c>
      <c r="B4" s="87"/>
      <c r="C4" s="87"/>
      <c r="D4" s="120" t="s">
        <v>42</v>
      </c>
      <c r="E4" s="121"/>
      <c r="F4" s="122"/>
    </row>
    <row r="5" spans="1:6" ht="18" customHeight="1">
      <c r="A5" s="94"/>
      <c r="B5" s="88"/>
      <c r="C5" s="88"/>
      <c r="D5" s="123" t="s">
        <v>116</v>
      </c>
      <c r="E5" s="124"/>
      <c r="F5" s="125"/>
    </row>
    <row r="6" spans="1:6" ht="18">
      <c r="A6" s="8" t="s">
        <v>115</v>
      </c>
      <c r="B6" s="9"/>
      <c r="C6" s="9"/>
      <c r="D6" s="126" t="s">
        <v>113</v>
      </c>
      <c r="E6" s="127"/>
      <c r="F6" s="128"/>
    </row>
    <row r="7" spans="1:6" ht="12.75">
      <c r="A7" s="2"/>
      <c r="B7" s="14"/>
      <c r="C7" s="14"/>
      <c r="D7" s="14"/>
      <c r="E7" s="14"/>
      <c r="F7" s="1"/>
    </row>
    <row r="8" spans="1:6" ht="12.75">
      <c r="A8" s="2"/>
      <c r="B8" s="1"/>
      <c r="C8" s="1"/>
      <c r="D8" s="1"/>
      <c r="E8" s="1"/>
      <c r="F8" s="1"/>
    </row>
    <row r="9" spans="1:6" ht="15.75">
      <c r="A9" s="83" t="s">
        <v>111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6" ht="27" customHeight="1">
      <c r="A11" s="95" t="s">
        <v>90</v>
      </c>
      <c r="B11" s="1"/>
      <c r="C11" s="104" t="s">
        <v>117</v>
      </c>
      <c r="D11" s="1"/>
      <c r="E11" s="1"/>
      <c r="F11" s="1"/>
    </row>
    <row r="12" spans="1:6" ht="12.75">
      <c r="A12" s="2"/>
      <c r="B12" s="1"/>
      <c r="C12" s="1"/>
      <c r="D12" s="1"/>
      <c r="E12" s="1"/>
      <c r="F12" s="1"/>
    </row>
    <row r="13" spans="1:6" ht="12.75">
      <c r="A13" s="169" t="s">
        <v>91</v>
      </c>
      <c r="B13" s="90" t="s">
        <v>118</v>
      </c>
      <c r="C13" s="90"/>
      <c r="D13" s="90"/>
      <c r="E13" s="91"/>
      <c r="F13" s="1"/>
    </row>
    <row r="14" spans="1:6" ht="12.75">
      <c r="A14" s="170"/>
      <c r="B14" s="105" t="s">
        <v>119</v>
      </c>
      <c r="C14" s="3"/>
      <c r="D14" s="3"/>
      <c r="E14" s="92"/>
      <c r="F14" s="1"/>
    </row>
    <row r="15" spans="1:6" ht="12.75">
      <c r="A15" s="170"/>
      <c r="B15" s="3"/>
      <c r="C15" s="3"/>
      <c r="D15" s="3"/>
      <c r="E15" s="92"/>
      <c r="F15" s="1"/>
    </row>
    <row r="16" spans="1:6" ht="12.75">
      <c r="A16" s="170"/>
      <c r="B16" s="3"/>
      <c r="C16" s="3"/>
      <c r="D16" s="3"/>
      <c r="E16" s="92"/>
      <c r="F16" s="1"/>
    </row>
    <row r="17" spans="1:6" ht="12.75">
      <c r="A17" s="170"/>
      <c r="B17" s="3"/>
      <c r="C17" s="3"/>
      <c r="D17" s="3"/>
      <c r="E17" s="92"/>
      <c r="F17" s="1"/>
    </row>
    <row r="18" spans="1:6" ht="12.75">
      <c r="A18" s="171"/>
      <c r="B18" s="93"/>
      <c r="C18" s="93"/>
      <c r="D18" s="93"/>
      <c r="E18" s="103" t="s">
        <v>112</v>
      </c>
      <c r="F18" s="1"/>
    </row>
    <row r="19" spans="1:6" s="85" customFormat="1" ht="21" customHeight="1">
      <c r="A19" s="102" t="s">
        <v>92</v>
      </c>
      <c r="B19" s="161">
        <v>38717</v>
      </c>
      <c r="C19" s="162"/>
      <c r="D19" s="161">
        <v>39082</v>
      </c>
      <c r="E19" s="162"/>
      <c r="F19" s="95"/>
    </row>
    <row r="20" spans="1:6" s="85" customFormat="1" ht="21" customHeight="1">
      <c r="A20" s="96" t="s">
        <v>93</v>
      </c>
      <c r="B20" s="165"/>
      <c r="C20" s="166"/>
      <c r="D20" s="165"/>
      <c r="E20" s="166"/>
      <c r="F20" s="95"/>
    </row>
    <row r="21" spans="1:6" s="85" customFormat="1" ht="21" customHeight="1">
      <c r="A21" s="96" t="s">
        <v>94</v>
      </c>
      <c r="B21" s="165"/>
      <c r="C21" s="166"/>
      <c r="D21" s="165"/>
      <c r="E21" s="166"/>
      <c r="F21" s="95"/>
    </row>
    <row r="22" spans="1:6" s="84" customFormat="1" ht="21" customHeight="1">
      <c r="A22" s="97" t="s">
        <v>95</v>
      </c>
      <c r="B22" s="163">
        <f>SUM(B23:C27)</f>
        <v>21172740</v>
      </c>
      <c r="C22" s="164"/>
      <c r="D22" s="163">
        <f>SUM(D23:E27)</f>
        <v>24961734</v>
      </c>
      <c r="E22" s="164"/>
      <c r="F22" s="89"/>
    </row>
    <row r="23" spans="1:6" s="84" customFormat="1" ht="21" customHeight="1">
      <c r="A23" s="98" t="s">
        <v>96</v>
      </c>
      <c r="B23" s="159"/>
      <c r="C23" s="160"/>
      <c r="D23" s="159"/>
      <c r="E23" s="160"/>
      <c r="F23" s="89"/>
    </row>
    <row r="24" spans="1:6" s="84" customFormat="1" ht="21" customHeight="1">
      <c r="A24" s="99" t="s">
        <v>97</v>
      </c>
      <c r="B24" s="159">
        <v>18431931</v>
      </c>
      <c r="C24" s="160"/>
      <c r="D24" s="159">
        <v>22276359</v>
      </c>
      <c r="E24" s="160"/>
      <c r="F24" s="89"/>
    </row>
    <row r="25" spans="1:6" s="84" customFormat="1" ht="21" customHeight="1">
      <c r="A25" s="99" t="s">
        <v>98</v>
      </c>
      <c r="B25" s="159">
        <v>2740809</v>
      </c>
      <c r="C25" s="160"/>
      <c r="D25" s="159">
        <v>2685375</v>
      </c>
      <c r="E25" s="160"/>
      <c r="F25" s="89"/>
    </row>
    <row r="26" spans="1:6" s="84" customFormat="1" ht="21" customHeight="1">
      <c r="A26" s="99" t="s">
        <v>99</v>
      </c>
      <c r="B26" s="159"/>
      <c r="C26" s="160"/>
      <c r="D26" s="159"/>
      <c r="E26" s="160"/>
      <c r="F26" s="89"/>
    </row>
    <row r="27" spans="1:6" s="84" customFormat="1" ht="21" customHeight="1">
      <c r="A27" s="100" t="s">
        <v>100</v>
      </c>
      <c r="B27" s="159"/>
      <c r="C27" s="160"/>
      <c r="D27" s="159"/>
      <c r="E27" s="160"/>
      <c r="F27" s="89"/>
    </row>
    <row r="28" spans="1:6" s="84" customFormat="1" ht="21" customHeight="1">
      <c r="A28" s="101" t="s">
        <v>101</v>
      </c>
      <c r="B28" s="163">
        <f>SUM(B29:C33)</f>
        <v>0</v>
      </c>
      <c r="C28" s="164"/>
      <c r="D28" s="163">
        <f>SUM(D29:E33)</f>
        <v>0</v>
      </c>
      <c r="E28" s="164"/>
      <c r="F28" s="89"/>
    </row>
    <row r="29" spans="1:6" ht="21" customHeight="1">
      <c r="A29" s="98" t="s">
        <v>96</v>
      </c>
      <c r="B29" s="109"/>
      <c r="C29" s="110"/>
      <c r="D29" s="109"/>
      <c r="E29" s="110"/>
      <c r="F29" s="1"/>
    </row>
    <row r="30" spans="1:6" ht="21" customHeight="1">
      <c r="A30" s="99" t="s">
        <v>97</v>
      </c>
      <c r="B30" s="109"/>
      <c r="C30" s="110"/>
      <c r="D30" s="109"/>
      <c r="E30" s="110"/>
      <c r="F30" s="1"/>
    </row>
    <row r="31" spans="1:6" ht="21" customHeight="1">
      <c r="A31" s="99" t="s">
        <v>98</v>
      </c>
      <c r="B31" s="109"/>
      <c r="C31" s="110"/>
      <c r="D31" s="109"/>
      <c r="E31" s="110"/>
      <c r="F31" s="1"/>
    </row>
    <row r="32" spans="1:6" s="84" customFormat="1" ht="21" customHeight="1">
      <c r="A32" s="99" t="s">
        <v>99</v>
      </c>
      <c r="B32" s="159"/>
      <c r="C32" s="160"/>
      <c r="D32" s="159"/>
      <c r="E32" s="160"/>
      <c r="F32" s="89"/>
    </row>
    <row r="33" spans="1:6" ht="21" customHeight="1">
      <c r="A33" s="100" t="s">
        <v>102</v>
      </c>
      <c r="B33" s="109"/>
      <c r="C33" s="110"/>
      <c r="D33" s="109"/>
      <c r="E33" s="110"/>
      <c r="F33" s="1"/>
    </row>
    <row r="34" spans="1:6" ht="21" customHeight="1">
      <c r="A34" s="101" t="s">
        <v>103</v>
      </c>
      <c r="B34" s="150">
        <f>SUM(B35:C36)</f>
        <v>0</v>
      </c>
      <c r="C34" s="151"/>
      <c r="D34" s="150">
        <f>SUM(D35:E36)</f>
        <v>0</v>
      </c>
      <c r="E34" s="151"/>
      <c r="F34" s="1"/>
    </row>
    <row r="35" spans="1:6" ht="21" customHeight="1">
      <c r="A35" s="98" t="s">
        <v>98</v>
      </c>
      <c r="B35" s="109"/>
      <c r="C35" s="110"/>
      <c r="D35" s="109"/>
      <c r="E35" s="110"/>
      <c r="F35" s="1"/>
    </row>
    <row r="36" spans="1:6" ht="21" customHeight="1">
      <c r="A36" s="100" t="s">
        <v>104</v>
      </c>
      <c r="B36" s="109"/>
      <c r="C36" s="110"/>
      <c r="D36" s="109"/>
      <c r="E36" s="110"/>
      <c r="F36" s="1"/>
    </row>
    <row r="37" spans="1:6" ht="21" customHeight="1">
      <c r="A37" s="101" t="s">
        <v>105</v>
      </c>
      <c r="B37" s="150">
        <f>SUM(B38:C40)</f>
        <v>1677502</v>
      </c>
      <c r="C37" s="151"/>
      <c r="D37" s="150">
        <f>SUM(D38:E40)</f>
        <v>111236</v>
      </c>
      <c r="E37" s="151"/>
      <c r="F37" s="1"/>
    </row>
    <row r="38" spans="1:6" ht="21" customHeight="1">
      <c r="A38" s="98" t="s">
        <v>106</v>
      </c>
      <c r="B38" s="109"/>
      <c r="C38" s="110"/>
      <c r="D38" s="109"/>
      <c r="E38" s="110"/>
      <c r="F38" s="1"/>
    </row>
    <row r="39" spans="1:6" s="84" customFormat="1" ht="21" customHeight="1">
      <c r="A39" s="99" t="s">
        <v>107</v>
      </c>
      <c r="B39" s="159">
        <v>567200</v>
      </c>
      <c r="C39" s="160"/>
      <c r="D39" s="159"/>
      <c r="E39" s="160"/>
      <c r="F39" s="89"/>
    </row>
    <row r="40" spans="1:6" ht="21" customHeight="1">
      <c r="A40" s="99" t="s">
        <v>108</v>
      </c>
      <c r="B40" s="109">
        <v>1110302</v>
      </c>
      <c r="C40" s="110"/>
      <c r="D40" s="109">
        <v>111236</v>
      </c>
      <c r="E40" s="110"/>
      <c r="F40" s="1"/>
    </row>
    <row r="41" spans="1:6" ht="21" customHeight="1">
      <c r="A41" s="101" t="s">
        <v>109</v>
      </c>
      <c r="B41" s="150">
        <f>SUM(B42:C44)</f>
        <v>956674</v>
      </c>
      <c r="C41" s="151"/>
      <c r="D41" s="150">
        <f>SUM(D42:E44)</f>
        <v>1290662</v>
      </c>
      <c r="E41" s="151"/>
      <c r="F41" s="1"/>
    </row>
    <row r="42" spans="1:6" ht="21" customHeight="1">
      <c r="A42" s="98" t="s">
        <v>106</v>
      </c>
      <c r="B42" s="167"/>
      <c r="C42" s="168"/>
      <c r="D42" s="167"/>
      <c r="E42" s="168"/>
      <c r="F42" s="1"/>
    </row>
    <row r="43" spans="1:6" s="84" customFormat="1" ht="21" customHeight="1">
      <c r="A43" s="99" t="s">
        <v>110</v>
      </c>
      <c r="B43" s="159"/>
      <c r="C43" s="160"/>
      <c r="D43" s="159"/>
      <c r="E43" s="160"/>
      <c r="F43" s="89"/>
    </row>
    <row r="44" spans="1:6" ht="21" customHeight="1">
      <c r="A44" s="100" t="s">
        <v>108</v>
      </c>
      <c r="B44" s="109">
        <v>956674</v>
      </c>
      <c r="C44" s="110"/>
      <c r="D44" s="109">
        <v>1290662</v>
      </c>
      <c r="E44" s="110"/>
      <c r="F44" s="1"/>
    </row>
    <row r="45" spans="1:6" ht="12.75">
      <c r="A45" s="2"/>
      <c r="B45" s="1"/>
      <c r="C45" s="1"/>
      <c r="D45" s="1"/>
      <c r="E45" s="1"/>
      <c r="F45" s="1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ht="12.75">
      <c r="F48" s="1"/>
    </row>
  </sheetData>
  <sheetProtection/>
  <mergeCells count="56">
    <mergeCell ref="B41:C41"/>
    <mergeCell ref="B36:C36"/>
    <mergeCell ref="B37:C37"/>
    <mergeCell ref="B20:C20"/>
    <mergeCell ref="B21:C21"/>
    <mergeCell ref="B44:C44"/>
    <mergeCell ref="B42:C42"/>
    <mergeCell ref="B43:C43"/>
    <mergeCell ref="B38:C38"/>
    <mergeCell ref="B39:C39"/>
    <mergeCell ref="B40:C40"/>
    <mergeCell ref="B34:C34"/>
    <mergeCell ref="D26:E26"/>
    <mergeCell ref="D33:E33"/>
    <mergeCell ref="B32:C32"/>
    <mergeCell ref="D32:E32"/>
    <mergeCell ref="B26:C26"/>
    <mergeCell ref="B27:C27"/>
    <mergeCell ref="D30:E30"/>
    <mergeCell ref="B30:C30"/>
    <mergeCell ref="B23:C23"/>
    <mergeCell ref="D27:E27"/>
    <mergeCell ref="B19:C19"/>
    <mergeCell ref="D36:E36"/>
    <mergeCell ref="D31:E31"/>
    <mergeCell ref="B31:C31"/>
    <mergeCell ref="B33:C33"/>
    <mergeCell ref="D34:E34"/>
    <mergeCell ref="B35:C35"/>
    <mergeCell ref="D35:E35"/>
    <mergeCell ref="D38:E38"/>
    <mergeCell ref="D37:E37"/>
    <mergeCell ref="A13:A18"/>
    <mergeCell ref="B24:C24"/>
    <mergeCell ref="D28:E28"/>
    <mergeCell ref="D29:E29"/>
    <mergeCell ref="B25:C25"/>
    <mergeCell ref="B28:C28"/>
    <mergeCell ref="B29:C29"/>
    <mergeCell ref="B22:C22"/>
    <mergeCell ref="D44:E44"/>
    <mergeCell ref="D43:E43"/>
    <mergeCell ref="D42:E42"/>
    <mergeCell ref="D41:E41"/>
    <mergeCell ref="D40:E40"/>
    <mergeCell ref="D39:E39"/>
    <mergeCell ref="D4:F4"/>
    <mergeCell ref="D5:F5"/>
    <mergeCell ref="D6:F6"/>
    <mergeCell ref="D25:E25"/>
    <mergeCell ref="D24:E24"/>
    <mergeCell ref="D19:E19"/>
    <mergeCell ref="D23:E23"/>
    <mergeCell ref="D22:E22"/>
    <mergeCell ref="D21:E21"/>
    <mergeCell ref="D20:E20"/>
  </mergeCells>
  <printOptions/>
  <pageMargins left="0.55" right="0.75" top="1" bottom="1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evarp</cp:lastModifiedBy>
  <cp:lastPrinted>2007-07-06T07:31:07Z</cp:lastPrinted>
  <dcterms:created xsi:type="dcterms:W3CDTF">2002-07-26T10:22:40Z</dcterms:created>
  <dcterms:modified xsi:type="dcterms:W3CDTF">2018-07-05T20:48:14Z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1201706520</vt:i4>
  </property>
  <property fmtid="{D5CDD505-2E9C-101B-9397-08002B2CF9AE}" pid="3" name="_EmailSubject">
    <vt:lpwstr>Formulari de l'Oficina Virtual del MEH</vt:lpwstr>
  </property>
  <property fmtid="{D5CDD505-2E9C-101B-9397-08002B2CF9AE}" pid="4" name="_AuthorEmail">
    <vt:lpwstr>fgonzalezg@pmhb.org</vt:lpwstr>
  </property>
  <property fmtid="{D5CDD505-2E9C-101B-9397-08002B2CF9AE}" pid="5" name="_AuthorEmailDisplayName">
    <vt:lpwstr>Xavier González</vt:lpwstr>
  </property>
  <property fmtid="{D5CDD505-2E9C-101B-9397-08002B2CF9AE}" pid="6" name="_ReviewingToolsShownOnce">
    <vt:lpwstr/>
  </property>
</Properties>
</file>